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00 VUni\251128 DM Freestyle\01 Wettkampf\02_Meldeformular\"/>
    </mc:Choice>
  </mc:AlternateContent>
  <bookViews>
    <workbookView xWindow="-60" yWindow="-45" windowWidth="25515" windowHeight="14565" tabRatio="500"/>
  </bookViews>
  <sheets>
    <sheet name="allg. Daten" sheetId="2" r:id="rId1"/>
    <sheet name="Meldung Teilnehmer" sheetId="3" r:id="rId2"/>
    <sheet name="Meldung Jury" sheetId="8" r:id="rId3"/>
    <sheet name="Zusammenfassung" sheetId="7" r:id="rId4"/>
    <sheet name="Intern Datenübernahme CSV" sheetId="6" r:id="rId5"/>
  </sheets>
  <definedNames>
    <definedName name="_xlnm.Print_Area" localSheetId="2">'Meldung Jury'!$A$1:$Y$28</definedName>
    <definedName name="_xlnm.Print_Area" localSheetId="1">'Meldung Teilnehmer'!$A$1:$S$57</definedName>
  </definedNames>
  <calcPr calcId="162913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2" i="6" l="1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1" i="6"/>
  <c r="A3" i="7" l="1"/>
  <c r="A2" i="7"/>
  <c r="A2" i="8"/>
  <c r="A3" i="8"/>
  <c r="A2" i="3"/>
  <c r="A3" i="3"/>
  <c r="E42" i="8" l="1"/>
  <c r="E43" i="8"/>
  <c r="E44" i="8"/>
  <c r="E45" i="8"/>
  <c r="E46" i="8"/>
  <c r="E47" i="8"/>
  <c r="E48" i="8"/>
  <c r="E49" i="8"/>
  <c r="E41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9" i="8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7" i="3"/>
  <c r="AB11" i="8" l="1"/>
  <c r="AB12" i="8"/>
  <c r="AB13" i="8"/>
  <c r="AB14" i="8"/>
  <c r="AB15" i="8"/>
  <c r="AB16" i="8"/>
  <c r="AB17" i="8"/>
  <c r="AB18" i="8"/>
  <c r="AB19" i="8"/>
  <c r="AB20" i="8"/>
  <c r="AB21" i="8"/>
  <c r="AB22" i="8"/>
  <c r="AB23" i="8"/>
  <c r="AB24" i="8"/>
  <c r="AB25" i="8"/>
  <c r="AB26" i="8"/>
  <c r="AB27" i="8"/>
  <c r="AB28" i="8"/>
  <c r="AB29" i="8"/>
  <c r="AB30" i="8"/>
  <c r="AB31" i="8"/>
  <c r="AB32" i="8"/>
  <c r="AB33" i="8"/>
  <c r="AB34" i="8"/>
  <c r="AB35" i="8"/>
  <c r="AB36" i="8"/>
  <c r="AB37" i="8"/>
  <c r="AB38" i="8"/>
  <c r="AB39" i="8"/>
  <c r="AB10" i="8"/>
  <c r="AB40" i="8" l="1"/>
  <c r="N59" i="3" a="1"/>
  <c r="N59" i="3" s="1"/>
  <c r="K59" i="3" a="1"/>
  <c r="K59" i="3" s="1"/>
  <c r="U9" i="3"/>
  <c r="U16" i="3"/>
  <c r="U18" i="3"/>
  <c r="U22" i="3"/>
  <c r="U24" i="3"/>
  <c r="U26" i="3"/>
  <c r="U30" i="3"/>
  <c r="U32" i="3"/>
  <c r="U34" i="3"/>
  <c r="U38" i="3"/>
  <c r="U40" i="3"/>
  <c r="U42" i="3"/>
  <c r="U46" i="3"/>
  <c r="U54" i="3"/>
  <c r="U55" i="3"/>
  <c r="U56" i="3"/>
  <c r="U57" i="3"/>
  <c r="G59" i="3"/>
  <c r="I59" i="3"/>
  <c r="V9" i="3"/>
  <c r="V10" i="3"/>
  <c r="U10" i="3" s="1"/>
  <c r="V11" i="3"/>
  <c r="U11" i="3" s="1"/>
  <c r="V12" i="3"/>
  <c r="U12" i="3" s="1"/>
  <c r="V13" i="3"/>
  <c r="U13" i="3" s="1"/>
  <c r="V14" i="3"/>
  <c r="U14" i="3" s="1"/>
  <c r="V15" i="3"/>
  <c r="U15" i="3" s="1"/>
  <c r="V16" i="3"/>
  <c r="V17" i="3"/>
  <c r="U17" i="3" s="1"/>
  <c r="V18" i="3"/>
  <c r="V19" i="3"/>
  <c r="U19" i="3" s="1"/>
  <c r="V20" i="3"/>
  <c r="U20" i="3" s="1"/>
  <c r="V21" i="3"/>
  <c r="U21" i="3" s="1"/>
  <c r="V22" i="3"/>
  <c r="V23" i="3"/>
  <c r="U23" i="3" s="1"/>
  <c r="V24" i="3"/>
  <c r="V25" i="3"/>
  <c r="U25" i="3" s="1"/>
  <c r="V26" i="3"/>
  <c r="V27" i="3"/>
  <c r="U27" i="3" s="1"/>
  <c r="V28" i="3"/>
  <c r="U28" i="3" s="1"/>
  <c r="V29" i="3"/>
  <c r="U29" i="3" s="1"/>
  <c r="V30" i="3"/>
  <c r="V31" i="3"/>
  <c r="U31" i="3" s="1"/>
  <c r="V32" i="3"/>
  <c r="V33" i="3"/>
  <c r="U33" i="3" s="1"/>
  <c r="V34" i="3"/>
  <c r="V35" i="3"/>
  <c r="U35" i="3" s="1"/>
  <c r="V36" i="3"/>
  <c r="U36" i="3" s="1"/>
  <c r="V37" i="3"/>
  <c r="U37" i="3" s="1"/>
  <c r="V38" i="3"/>
  <c r="V39" i="3"/>
  <c r="U39" i="3" s="1"/>
  <c r="V40" i="3"/>
  <c r="V41" i="3"/>
  <c r="U41" i="3" s="1"/>
  <c r="V42" i="3"/>
  <c r="V43" i="3"/>
  <c r="U43" i="3" s="1"/>
  <c r="V44" i="3"/>
  <c r="U44" i="3" s="1"/>
  <c r="V45" i="3"/>
  <c r="U45" i="3" s="1"/>
  <c r="V46" i="3"/>
  <c r="V47" i="3"/>
  <c r="U47" i="3" s="1"/>
  <c r="V48" i="3"/>
  <c r="U48" i="3" s="1"/>
  <c r="V49" i="3"/>
  <c r="U49" i="3" s="1"/>
  <c r="V50" i="3"/>
  <c r="U50" i="3" s="1"/>
  <c r="V51" i="3"/>
  <c r="U51" i="3" s="1"/>
  <c r="V52" i="3"/>
  <c r="U52" i="3" s="1"/>
  <c r="V53" i="3"/>
  <c r="U53" i="3" s="1"/>
  <c r="V54" i="3"/>
  <c r="V55" i="3"/>
  <c r="V56" i="3"/>
  <c r="V57" i="3"/>
  <c r="V8" i="3"/>
  <c r="U8" i="3" s="1"/>
  <c r="V59" i="3" l="1"/>
  <c r="AB6" i="8" s="1"/>
  <c r="A2" i="6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1" i="6"/>
  <c r="AB7" i="8" l="1"/>
  <c r="Z40" i="8" s="1"/>
  <c r="AB8" i="8"/>
  <c r="A10" i="8" s="1"/>
  <c r="Z10" i="8" s="1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AA40" i="8" l="1"/>
  <c r="B17" i="7" s="1"/>
  <c r="A39" i="8"/>
  <c r="Z39" i="8" s="1"/>
  <c r="A38" i="8"/>
  <c r="Z38" i="8" s="1"/>
  <c r="A37" i="8"/>
  <c r="Z37" i="8" s="1"/>
  <c r="A36" i="8"/>
  <c r="Z36" i="8" s="1"/>
  <c r="A35" i="8"/>
  <c r="Z35" i="8" s="1"/>
  <c r="A34" i="8"/>
  <c r="Z34" i="8" s="1"/>
  <c r="A33" i="8"/>
  <c r="Z33" i="8" s="1"/>
  <c r="A32" i="8"/>
  <c r="Z32" i="8" s="1"/>
  <c r="A31" i="8"/>
  <c r="Z31" i="8" s="1"/>
  <c r="A30" i="8"/>
  <c r="Z30" i="8" s="1"/>
  <c r="A42" i="8"/>
  <c r="Z42" i="8" s="1"/>
  <c r="A29" i="8"/>
  <c r="Z29" i="8" s="1"/>
  <c r="Q57" i="3"/>
  <c r="Q8" i="3"/>
  <c r="C19" i="7" s="1"/>
  <c r="A43" i="8" l="1"/>
  <c r="Z43" i="8" s="1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15" i="8"/>
  <c r="Z15" i="8" s="1"/>
  <c r="A16" i="8"/>
  <c r="Z16" i="8" s="1"/>
  <c r="A17" i="8"/>
  <c r="Z17" i="8" s="1"/>
  <c r="A18" i="8"/>
  <c r="Z18" i="8" s="1"/>
  <c r="A19" i="8"/>
  <c r="Z19" i="8" s="1"/>
  <c r="A20" i="8"/>
  <c r="Z20" i="8" s="1"/>
  <c r="A21" i="8"/>
  <c r="Z21" i="8" s="1"/>
  <c r="A22" i="8"/>
  <c r="Z22" i="8" s="1"/>
  <c r="A23" i="8"/>
  <c r="Z23" i="8" s="1"/>
  <c r="A24" i="8"/>
  <c r="Z24" i="8" s="1"/>
  <c r="A25" i="8"/>
  <c r="Z25" i="8" s="1"/>
  <c r="A26" i="8"/>
  <c r="Z26" i="8" s="1"/>
  <c r="A27" i="8"/>
  <c r="Z27" i="8" s="1"/>
  <c r="A28" i="8"/>
  <c r="Z28" i="8" s="1"/>
  <c r="C12" i="7"/>
  <c r="C11" i="7"/>
  <c r="C10" i="7"/>
  <c r="C9" i="7"/>
  <c r="C8" i="7"/>
  <c r="C7" i="7"/>
  <c r="A45" i="8" l="1"/>
  <c r="Z45" i="8" s="1"/>
  <c r="A44" i="8"/>
  <c r="Z44" i="8" s="1"/>
  <c r="T59" i="3"/>
  <c r="B14" i="7" s="1"/>
  <c r="A14" i="8" l="1"/>
  <c r="Z14" i="8" s="1"/>
  <c r="A12" i="8"/>
  <c r="Z12" i="8" s="1"/>
  <c r="A46" i="8"/>
  <c r="Z46" i="8" s="1"/>
  <c r="A11" i="8"/>
  <c r="Z11" i="8" s="1"/>
  <c r="A13" i="8" l="1"/>
  <c r="Z13" i="8" s="1"/>
  <c r="Z51" i="8" s="1"/>
  <c r="A47" i="8"/>
  <c r="Z47" i="8" s="1"/>
  <c r="A41" i="8"/>
  <c r="Z41" i="8" s="1"/>
  <c r="B16" i="7" l="1"/>
  <c r="A48" i="8"/>
  <c r="Z48" i="8" s="1"/>
  <c r="A49" i="8" l="1"/>
  <c r="Z49" i="8" s="1"/>
</calcChain>
</file>

<file path=xl/comments1.xml><?xml version="1.0" encoding="utf-8"?>
<comments xmlns="http://schemas.openxmlformats.org/spreadsheetml/2006/main">
  <authors>
    <author>Jan Ludwig Vocke</author>
  </authors>
  <commentList>
    <comment ref="I6" authorId="0" shapeId="0">
      <text>
        <r>
          <rPr>
            <b/>
            <sz val="9"/>
            <color indexed="81"/>
            <rFont val="Segoe UI"/>
            <family val="2"/>
          </rPr>
          <t>Bitte jeweils den beiden Paarkürpartnern dieselbe Nummer geben!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6" authorId="0" shapeId="0">
      <text>
        <r>
          <rPr>
            <b/>
            <sz val="9"/>
            <color indexed="81"/>
            <rFont val="Segoe UI"/>
            <family val="2"/>
          </rPr>
          <t>Bitte bei allen Fahrern einer Gruppe (inclusive den Ersatzfahrern) dieselbe Auswahl treffen!</t>
        </r>
      </text>
    </comment>
    <comment ref="N6" authorId="0" shapeId="0">
      <text>
        <r>
          <rPr>
            <b/>
            <sz val="9"/>
            <color indexed="81"/>
            <rFont val="Segoe UI"/>
            <family val="2"/>
          </rPr>
          <t>Bitte bei allen Fahrern einer Gruppe (inclusive den Ersatzfahrern) dieselbe Auswahl treffen!</t>
        </r>
      </text>
    </comment>
    <comment ref="R6" authorId="0" shapeId="0">
      <text>
        <r>
          <rPr>
            <b/>
            <sz val="9"/>
            <color indexed="81"/>
            <rFont val="Segoe UI"/>
            <family val="2"/>
          </rPr>
          <t>Werden im Meldeformular Teilnehmer für vereinsübergreifende Küren gemeldet, dann kann hier der abweichende Verein eingetragen werden.</t>
        </r>
      </text>
    </comment>
  </commentList>
</comments>
</file>

<file path=xl/sharedStrings.xml><?xml version="1.0" encoding="utf-8"?>
<sst xmlns="http://schemas.openxmlformats.org/spreadsheetml/2006/main" count="138" uniqueCount="94">
  <si>
    <t>Anmeldung</t>
  </si>
  <si>
    <t>Verein</t>
  </si>
  <si>
    <t>Ansprechpartner</t>
  </si>
  <si>
    <t>Straße</t>
  </si>
  <si>
    <t>Wohnort</t>
  </si>
  <si>
    <t>Telefon</t>
  </si>
  <si>
    <t>Meldeschluss:</t>
  </si>
  <si>
    <t>Meldeadresse:</t>
  </si>
  <si>
    <t xml:space="preserve">Meldegebühr: </t>
  </si>
  <si>
    <t>m</t>
  </si>
  <si>
    <t>Name</t>
  </si>
  <si>
    <t>Vorname</t>
  </si>
  <si>
    <t>Startgebühr</t>
  </si>
  <si>
    <t>Mustermann</t>
  </si>
  <si>
    <t>Max</t>
  </si>
  <si>
    <t>Überweisung an:</t>
  </si>
  <si>
    <t>IBAN</t>
  </si>
  <si>
    <t>BIC</t>
  </si>
  <si>
    <t>Bank</t>
  </si>
  <si>
    <t>E-Mail Adresse</t>
  </si>
  <si>
    <t>Zusammenfassung</t>
  </si>
  <si>
    <t>Summe Startgebühren:</t>
  </si>
  <si>
    <t>Kontoinhaber</t>
  </si>
  <si>
    <t>Verwendungszweck</t>
  </si>
  <si>
    <t>Fortlaufende Nr.</t>
  </si>
  <si>
    <t>Telefonnummer</t>
  </si>
  <si>
    <t>Alter (am Wettkampftag)</t>
  </si>
  <si>
    <r>
      <t xml:space="preserve">Geschlecht </t>
    </r>
    <r>
      <rPr>
        <sz val="11"/>
        <color indexed="8"/>
        <rFont val="Arial"/>
        <family val="2"/>
      </rPr>
      <t>[m/w]</t>
    </r>
  </si>
  <si>
    <r>
      <t xml:space="preserve">Geburtsdatum
</t>
    </r>
    <r>
      <rPr>
        <sz val="11"/>
        <rFont val="Arial"/>
        <family val="2"/>
      </rPr>
      <t>[TT.MM.JJJJ]</t>
    </r>
  </si>
  <si>
    <t>anmeldung-einrad@t-online.de</t>
  </si>
  <si>
    <t/>
  </si>
  <si>
    <t>Einzelkür</t>
  </si>
  <si>
    <t>Paarkür</t>
  </si>
  <si>
    <t>ja</t>
  </si>
  <si>
    <t>Kleingruppe</t>
  </si>
  <si>
    <t>KG1</t>
  </si>
  <si>
    <t>Großgruppe</t>
  </si>
  <si>
    <t>Kürname Einzelkür</t>
  </si>
  <si>
    <t>Kürname Kleingruppe</t>
  </si>
  <si>
    <t>Kürname Großgruppe</t>
  </si>
  <si>
    <t>GG1</t>
  </si>
  <si>
    <t>Vorläufe</t>
  </si>
  <si>
    <t>Finals</t>
  </si>
  <si>
    <r>
      <t xml:space="preserve">Paarkür
</t>
    </r>
    <r>
      <rPr>
        <b/>
        <sz val="9"/>
        <color indexed="8"/>
        <rFont val="Arial"/>
        <family val="2"/>
      </rPr>
      <t>Junior Expert</t>
    </r>
  </si>
  <si>
    <r>
      <t xml:space="preserve">Paarkür
</t>
    </r>
    <r>
      <rPr>
        <b/>
        <sz val="9"/>
        <color indexed="8"/>
        <rFont val="Arial"/>
        <family val="2"/>
      </rPr>
      <t>Expert</t>
    </r>
  </si>
  <si>
    <r>
      <t xml:space="preserve">Paarkür
</t>
    </r>
    <r>
      <rPr>
        <b/>
        <sz val="9"/>
        <color indexed="8"/>
        <rFont val="Arial"/>
        <family val="2"/>
      </rPr>
      <t>U11/U13/U15</t>
    </r>
  </si>
  <si>
    <r>
      <t xml:space="preserve">Paarkür
</t>
    </r>
    <r>
      <rPr>
        <b/>
        <sz val="9"/>
        <color indexed="8"/>
        <rFont val="Arial"/>
        <family val="2"/>
      </rPr>
      <t>U17/U19/U21</t>
    </r>
  </si>
  <si>
    <r>
      <t xml:space="preserve">Paarkür
</t>
    </r>
    <r>
      <rPr>
        <b/>
        <sz val="9"/>
        <color indexed="8"/>
        <rFont val="Arial"/>
        <family val="2"/>
      </rPr>
      <t>U23/U25/25+</t>
    </r>
  </si>
  <si>
    <t>Gruppenküren</t>
  </si>
  <si>
    <r>
      <t xml:space="preserve">Kleingruppe
</t>
    </r>
    <r>
      <rPr>
        <b/>
        <sz val="9"/>
        <color indexed="8"/>
        <rFont val="Arial"/>
        <family val="2"/>
      </rPr>
      <t>Junior Expert</t>
    </r>
  </si>
  <si>
    <r>
      <t xml:space="preserve">Kleingruppe
</t>
    </r>
    <r>
      <rPr>
        <b/>
        <sz val="9"/>
        <color indexed="8"/>
        <rFont val="Arial"/>
        <family val="2"/>
      </rPr>
      <t>Expert</t>
    </r>
  </si>
  <si>
    <r>
      <t xml:space="preserve">Großgruppe
</t>
    </r>
    <r>
      <rPr>
        <b/>
        <sz val="9"/>
        <color indexed="8"/>
        <rFont val="Arial"/>
        <family val="2"/>
      </rPr>
      <t>Junior Expert</t>
    </r>
  </si>
  <si>
    <r>
      <t xml:space="preserve">Großgruppe
</t>
    </r>
    <r>
      <rPr>
        <b/>
        <sz val="9"/>
        <color indexed="8"/>
        <rFont val="Arial"/>
        <family val="2"/>
      </rPr>
      <t>Expert</t>
    </r>
  </si>
  <si>
    <r>
      <t xml:space="preserve">Anmerkungen
</t>
    </r>
    <r>
      <rPr>
        <sz val="11"/>
        <color indexed="8"/>
        <rFont val="Arial"/>
        <family val="2"/>
      </rPr>
      <t>(optional)</t>
    </r>
  </si>
  <si>
    <r>
      <t xml:space="preserve">Einzelkür
</t>
    </r>
    <r>
      <rPr>
        <sz val="11"/>
        <rFont val="Arial"/>
        <family val="2"/>
      </rPr>
      <t>[ja/leer]</t>
    </r>
  </si>
  <si>
    <r>
      <t xml:space="preserve">Paarkür
</t>
    </r>
    <r>
      <rPr>
        <sz val="11"/>
        <rFont val="Arial"/>
        <family val="2"/>
      </rPr>
      <t>[1-99/leer]</t>
    </r>
  </si>
  <si>
    <r>
      <t xml:space="preserve">Kleingruppe
</t>
    </r>
    <r>
      <rPr>
        <sz val="11"/>
        <rFont val="Arial"/>
        <family val="2"/>
      </rPr>
      <t>[KG1-KG9/leer]</t>
    </r>
  </si>
  <si>
    <r>
      <t xml:space="preserve">Großgruppe
</t>
    </r>
    <r>
      <rPr>
        <sz val="11"/>
        <rFont val="Arial"/>
        <family val="2"/>
      </rPr>
      <t>[GG1-GG9/leer]</t>
    </r>
  </si>
  <si>
    <r>
      <t xml:space="preserve">Kürname
</t>
    </r>
    <r>
      <rPr>
        <sz val="9"/>
        <rFont val="Arial"/>
        <family val="2"/>
      </rPr>
      <t>(optional)</t>
    </r>
    <r>
      <rPr>
        <sz val="11"/>
        <rFont val="Arial"/>
        <family val="2"/>
      </rPr>
      <t xml:space="preserve">
</t>
    </r>
  </si>
  <si>
    <r>
      <t xml:space="preserve">Kürname
</t>
    </r>
    <r>
      <rPr>
        <sz val="9"/>
        <rFont val="Arial"/>
        <family val="2"/>
      </rPr>
      <t>(optional)</t>
    </r>
    <r>
      <rPr>
        <b/>
        <sz val="11"/>
        <rFont val="Arial"/>
        <family val="2"/>
      </rPr>
      <t xml:space="preserve">
</t>
    </r>
  </si>
  <si>
    <r>
      <t xml:space="preserve">Ersatzfahrer
</t>
    </r>
    <r>
      <rPr>
        <sz val="11"/>
        <rFont val="Arial"/>
        <family val="2"/>
      </rPr>
      <t>[ja/leer]</t>
    </r>
  </si>
  <si>
    <t>15,- Euro / Teilnehmer / Disziplin (maximal 45,- Euro)</t>
  </si>
  <si>
    <r>
      <t xml:space="preserve">Alter
</t>
    </r>
    <r>
      <rPr>
        <sz val="10"/>
        <rFont val="Arial"/>
        <family val="2"/>
      </rPr>
      <t>(am Wettkampftag)</t>
    </r>
  </si>
  <si>
    <t>Im diesem unteren Teil der Tabelle können Abstiegszähler ohne Juryausbildung benannt werden.
Bitte auswählen, wo der entsprechende Juror werten kann.</t>
  </si>
  <si>
    <t>T,P,T/P</t>
  </si>
  <si>
    <t>T/P</t>
  </si>
  <si>
    <r>
      <t xml:space="preserve">abweichender Verein
</t>
    </r>
    <r>
      <rPr>
        <sz val="9"/>
        <rFont val="Arial"/>
        <family val="2"/>
      </rPr>
      <t>(optional)</t>
    </r>
    <r>
      <rPr>
        <b/>
        <sz val="11"/>
        <rFont val="Arial"/>
        <family val="2"/>
      </rPr>
      <t xml:space="preserve">
</t>
    </r>
  </si>
  <si>
    <t>Startgebühr
über abweichenden Verein</t>
  </si>
  <si>
    <t>7,- Euro / fehlendem Juryeinsatz</t>
  </si>
  <si>
    <t>Anzahl Küren / Starter</t>
  </si>
  <si>
    <r>
      <rPr>
        <b/>
        <sz val="12"/>
        <color indexed="8"/>
        <rFont val="Arial"/>
        <family val="2"/>
      </rPr>
      <t>Im diesem oberen Teil der Tabelle bitte die nach IUF Regelwerg 2019 geschulten Juroren (mind. 16 Jahre) und mögliche Einsätze benennen - nur diese Juroren zählen für die Mindestanzahl an Juryeinsätzen die ein Verein stellen muss!</t>
    </r>
    <r>
      <rPr>
        <b/>
        <sz val="11"/>
        <color indexed="8"/>
        <rFont val="Arial"/>
        <family val="2"/>
      </rPr>
      <t xml:space="preserve">
</t>
    </r>
    <r>
      <rPr>
        <sz val="11"/>
        <color indexed="8"/>
        <rFont val="Arial"/>
        <family val="2"/>
      </rPr>
      <t xml:space="preserve">Abstiegszähler ohne Juryausbildung können zusätzlich im unteren Teil der Tabelle benannt werden.
</t>
    </r>
    <r>
      <rPr>
        <b/>
        <sz val="12"/>
        <color indexed="8"/>
        <rFont val="Arial"/>
        <family val="2"/>
      </rPr>
      <t>Bitte auswählen, in welchem Bereich der entsprechende Juror werten kann: T = Technik, P = Performance, T/P = Technik und Performance</t>
    </r>
  </si>
  <si>
    <t>Anzahl Meldungen</t>
  </si>
  <si>
    <t>Anzahl Juryeinsätze</t>
  </si>
  <si>
    <t>Anzahl empfohlene Judges</t>
  </si>
  <si>
    <t>28. – 30.11.2025</t>
  </si>
  <si>
    <t>29.10.2025 (Nachmeldungen sind nicht möglich)</t>
  </si>
  <si>
    <t>Deutsche Meisterschaft Einrad Freestyle</t>
  </si>
  <si>
    <t>DE89 4246 1435 0005 0286 05</t>
  </si>
  <si>
    <t>GENODEM1KIH</t>
  </si>
  <si>
    <t>Volksbank Bottrop</t>
  </si>
  <si>
    <r>
      <t xml:space="preserve">Meldung DM Freestyle 2025, </t>
    </r>
    <r>
      <rPr>
        <i/>
        <sz val="12"/>
        <rFont val="Arial"/>
        <family val="2"/>
      </rPr>
      <t>Vereinsname</t>
    </r>
    <r>
      <rPr>
        <sz val="12"/>
        <rFont val="Cambria"/>
        <family val="1"/>
      </rPr>
      <t> </t>
    </r>
  </si>
  <si>
    <t>Überweisung bis spätestens zum 10.11.2025</t>
  </si>
  <si>
    <r>
      <t xml:space="preserve">Einzelkür w
</t>
    </r>
    <r>
      <rPr>
        <b/>
        <sz val="9"/>
        <color indexed="8"/>
        <rFont val="Arial"/>
        <family val="2"/>
      </rPr>
      <t>Junior Expert</t>
    </r>
  </si>
  <si>
    <r>
      <t xml:space="preserve">Einzelkür m
</t>
    </r>
    <r>
      <rPr>
        <b/>
        <sz val="9"/>
        <color indexed="8"/>
        <rFont val="Arial"/>
        <family val="2"/>
      </rPr>
      <t>Junior Expert</t>
    </r>
  </si>
  <si>
    <r>
      <t xml:space="preserve">Einzelkür w
</t>
    </r>
    <r>
      <rPr>
        <b/>
        <sz val="9"/>
        <color indexed="8"/>
        <rFont val="Arial"/>
        <family val="2"/>
      </rPr>
      <t>Expert</t>
    </r>
  </si>
  <si>
    <t>Einzelkür m
Expert</t>
  </si>
  <si>
    <r>
      <t xml:space="preserve">Einzelkür w
</t>
    </r>
    <r>
      <rPr>
        <b/>
        <sz val="9"/>
        <color indexed="8"/>
        <rFont val="Arial"/>
        <family val="2"/>
      </rPr>
      <t>U11/U13/U15</t>
    </r>
  </si>
  <si>
    <r>
      <t xml:space="preserve">Einzelkür w
</t>
    </r>
    <r>
      <rPr>
        <b/>
        <sz val="9"/>
        <color indexed="8"/>
        <rFont val="Arial"/>
        <family val="2"/>
      </rPr>
      <t>U17/U19/U21</t>
    </r>
  </si>
  <si>
    <r>
      <t xml:space="preserve">Einzelkür w
</t>
    </r>
    <r>
      <rPr>
        <b/>
        <sz val="9"/>
        <color indexed="8"/>
        <rFont val="Arial"/>
        <family val="2"/>
      </rPr>
      <t>U23/U25/25+</t>
    </r>
  </si>
  <si>
    <r>
      <t xml:space="preserve">Einzelkür m
</t>
    </r>
    <r>
      <rPr>
        <b/>
        <sz val="9"/>
        <color indexed="8"/>
        <rFont val="Arial"/>
        <family val="2"/>
      </rPr>
      <t>U11/U13/U15</t>
    </r>
  </si>
  <si>
    <r>
      <t xml:space="preserve">Einzelkür m
</t>
    </r>
    <r>
      <rPr>
        <b/>
        <sz val="9"/>
        <color indexed="8"/>
        <rFont val="Arial"/>
        <family val="2"/>
      </rPr>
      <t>U17/U19/U21</t>
    </r>
  </si>
  <si>
    <r>
      <t xml:space="preserve">Einzelkür m
</t>
    </r>
    <r>
      <rPr>
        <b/>
        <sz val="9"/>
        <color indexed="8"/>
        <rFont val="Arial"/>
        <family val="2"/>
      </rPr>
      <t>U23/U25/25+</t>
    </r>
  </si>
  <si>
    <t>VfL Grafenwald e.V.</t>
  </si>
  <si>
    <t>Ausrichter: VfL Grafenwald e.V. Abteilung Einrad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</si>
</sst>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&quot; €&quot;;[Red]\-#,##0.00&quot; €&quot;"/>
    <numFmt numFmtId="165" formatCode="&quot;.- €&quot;"/>
    <numFmt numFmtId="166" formatCode="00.\-\ &quot;€&quot;"/>
  </numFmts>
  <fonts count="51" x14ac:knownFonts="1">
    <font>
      <sz val="10"/>
      <name val="Verdana"/>
    </font>
    <font>
      <sz val="8"/>
      <name val="Verdana"/>
      <family val="2"/>
    </font>
    <font>
      <b/>
      <sz val="26"/>
      <color indexed="9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20"/>
      <name val="Calibri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22"/>
      <name val="Arial"/>
      <family val="2"/>
    </font>
    <font>
      <sz val="14"/>
      <color indexed="10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10"/>
      <color indexed="10"/>
      <name val="Arial"/>
      <family val="2"/>
    </font>
    <font>
      <sz val="12"/>
      <color indexed="8"/>
      <name val="Arial"/>
      <family val="2"/>
    </font>
    <font>
      <i/>
      <sz val="11"/>
      <name val="Arial"/>
      <family val="2"/>
    </font>
    <font>
      <i/>
      <sz val="11"/>
      <color indexed="8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name val="Verdana"/>
      <family val="2"/>
    </font>
    <font>
      <b/>
      <sz val="11"/>
      <color indexed="8"/>
      <name val="Arial"/>
      <family val="2"/>
    </font>
    <font>
      <sz val="10"/>
      <name val="Verdana"/>
    </font>
    <font>
      <sz val="16"/>
      <name val="Verdana"/>
      <family val="2"/>
    </font>
    <font>
      <u/>
      <sz val="10"/>
      <color indexed="12"/>
      <name val="Verdana"/>
      <family val="2"/>
    </font>
    <font>
      <sz val="12"/>
      <name val="Cambria"/>
      <family val="1"/>
    </font>
    <font>
      <u/>
      <sz val="12"/>
      <color indexed="12"/>
      <name val="Arial"/>
      <family val="2"/>
    </font>
    <font>
      <sz val="8"/>
      <name val="Cambria"/>
      <family val="1"/>
    </font>
    <font>
      <i/>
      <sz val="12"/>
      <name val="Arial"/>
      <family val="2"/>
    </font>
    <font>
      <b/>
      <sz val="12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2"/>
      <color indexed="8"/>
      <name val="Arial"/>
      <family val="2"/>
    </font>
    <font>
      <sz val="9"/>
      <name val="Arial"/>
      <family val="2"/>
    </font>
    <font>
      <sz val="10"/>
      <color rgb="FFFF0000"/>
      <name val="Verdana"/>
      <family val="2"/>
    </font>
    <font>
      <sz val="20"/>
      <color rgb="FFFF0000"/>
      <name val="Calibr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sz val="16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color theme="0" tint="-0.499984740745262"/>
      <name val="Verdana"/>
      <family val="2"/>
    </font>
    <font>
      <b/>
      <sz val="16"/>
      <name val="Arial"/>
      <family val="2"/>
    </font>
    <font>
      <u/>
      <sz val="14"/>
      <color indexed="12"/>
      <name val="Verdana"/>
      <family val="2"/>
    </font>
    <font>
      <sz val="16"/>
      <color theme="0"/>
      <name val="Verdana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43"/>
      </patternFill>
    </fill>
    <fill>
      <patternFill patternType="solid">
        <fgColor theme="0" tint="-0.34998626667073579"/>
        <bgColor indexed="54"/>
      </patternFill>
    </fill>
    <fill>
      <patternFill patternType="solid">
        <fgColor theme="0" tint="-0.14999847407452621"/>
        <bgColor indexed="41"/>
      </patternFill>
    </fill>
    <fill>
      <patternFill patternType="solid">
        <fgColor theme="0" tint="-0.14999847407452621"/>
        <bgColor indexed="42"/>
      </patternFill>
    </fill>
    <fill>
      <patternFill patternType="solid">
        <fgColor theme="6" tint="0.59999389629810485"/>
        <bgColor indexed="3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CCC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4.9989318521683403E-2"/>
        <bgColor indexed="42"/>
      </patternFill>
    </fill>
    <fill>
      <patternFill patternType="solid">
        <fgColor theme="0" tint="-0.249977111117893"/>
        <bgColor indexed="54"/>
      </patternFill>
    </fill>
    <fill>
      <patternFill patternType="solid">
        <fgColor theme="6" tint="0.79998168889431442"/>
        <bgColor indexed="42"/>
      </patternFill>
    </fill>
  </fills>
  <borders count="29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6" fillId="0" borderId="0"/>
    <xf numFmtId="0" fontId="27" fillId="0" borderId="0" applyNumberFormat="0" applyFill="0" applyBorder="0" applyAlignment="0" applyProtection="0"/>
  </cellStyleXfs>
  <cellXfs count="164">
    <xf numFmtId="0" fontId="0" fillId="0" borderId="0" xfId="0"/>
    <xf numFmtId="0" fontId="6" fillId="2" borderId="0" xfId="0" applyFont="1" applyFill="1" applyBorder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left" vertical="center"/>
    </xf>
    <xf numFmtId="14" fontId="18" fillId="6" borderId="2" xfId="0" applyNumberFormat="1" applyFont="1" applyFill="1" applyBorder="1" applyAlignment="1" applyProtection="1">
      <alignment horizontal="left" vertical="center"/>
    </xf>
    <xf numFmtId="14" fontId="18" fillId="6" borderId="2" xfId="0" applyNumberFormat="1" applyFont="1" applyFill="1" applyBorder="1" applyAlignment="1" applyProtection="1">
      <alignment horizontal="center" vertical="center"/>
    </xf>
    <xf numFmtId="1" fontId="18" fillId="5" borderId="2" xfId="0" applyNumberFormat="1" applyFont="1" applyFill="1" applyBorder="1" applyAlignment="1" applyProtection="1">
      <alignment horizontal="center" vertical="center"/>
    </xf>
    <xf numFmtId="0" fontId="19" fillId="6" borderId="2" xfId="0" applyFont="1" applyFill="1" applyBorder="1" applyAlignment="1" applyProtection="1">
      <alignment horizontal="center" vertical="center"/>
    </xf>
    <xf numFmtId="2" fontId="19" fillId="6" borderId="2" xfId="0" applyNumberFormat="1" applyFont="1" applyFill="1" applyBorder="1" applyAlignment="1" applyProtection="1">
      <alignment horizontal="center" vertical="center"/>
    </xf>
    <xf numFmtId="0" fontId="10" fillId="5" borderId="3" xfId="0" applyFont="1" applyFill="1" applyBorder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center" vertical="center"/>
    </xf>
    <xf numFmtId="0" fontId="10" fillId="7" borderId="3" xfId="0" applyFont="1" applyFill="1" applyBorder="1" applyAlignment="1" applyProtection="1">
      <alignment horizontal="left" vertical="center"/>
      <protection locked="0"/>
    </xf>
    <xf numFmtId="0" fontId="10" fillId="7" borderId="3" xfId="0" applyFont="1" applyFill="1" applyBorder="1" applyAlignment="1" applyProtection="1">
      <alignment horizontal="center" vertical="center"/>
      <protection locked="0"/>
    </xf>
    <xf numFmtId="14" fontId="21" fillId="7" borderId="3" xfId="0" applyNumberFormat="1" applyFont="1" applyFill="1" applyBorder="1" applyAlignment="1" applyProtection="1">
      <alignment horizontal="center" vertical="center"/>
      <protection locked="0"/>
    </xf>
    <xf numFmtId="0" fontId="10" fillId="7" borderId="2" xfId="0" applyFont="1" applyFill="1" applyBorder="1" applyAlignment="1" applyProtection="1">
      <alignment horizontal="left" vertical="center"/>
      <protection locked="0"/>
    </xf>
    <xf numFmtId="0" fontId="10" fillId="7" borderId="2" xfId="0" applyFont="1" applyFill="1" applyBorder="1" applyAlignment="1" applyProtection="1">
      <alignment horizontal="center" vertical="center"/>
      <protection locked="0"/>
    </xf>
    <xf numFmtId="14" fontId="21" fillId="7" borderId="2" xfId="0" applyNumberFormat="1" applyFont="1" applyFill="1" applyBorder="1" applyAlignment="1" applyProtection="1">
      <alignment horizontal="center" vertical="center"/>
      <protection locked="0"/>
    </xf>
    <xf numFmtId="14" fontId="10" fillId="7" borderId="2" xfId="0" applyNumberFormat="1" applyFont="1" applyFill="1" applyBorder="1" applyAlignment="1" applyProtection="1">
      <alignment horizontal="left" vertical="center"/>
      <protection locked="0"/>
    </xf>
    <xf numFmtId="0" fontId="23" fillId="7" borderId="2" xfId="0" applyFont="1" applyFill="1" applyBorder="1" applyAlignment="1" applyProtection="1">
      <alignment horizontal="left" vertical="center"/>
      <protection locked="0"/>
    </xf>
    <xf numFmtId="14" fontId="23" fillId="7" borderId="2" xfId="0" applyNumberFormat="1" applyFont="1" applyFill="1" applyBorder="1" applyAlignment="1" applyProtection="1">
      <alignment horizontal="left" vertical="center"/>
      <protection locked="0"/>
    </xf>
    <xf numFmtId="0" fontId="21" fillId="7" borderId="2" xfId="0" applyFont="1" applyFill="1" applyBorder="1" applyAlignment="1" applyProtection="1">
      <alignment horizontal="left" vertical="center"/>
      <protection locked="0"/>
    </xf>
    <xf numFmtId="2" fontId="21" fillId="7" borderId="3" xfId="0" applyNumberFormat="1" applyFont="1" applyFill="1" applyBorder="1" applyAlignment="1" applyProtection="1">
      <alignment horizontal="center" vertical="center"/>
      <protection locked="0"/>
    </xf>
    <xf numFmtId="0" fontId="19" fillId="6" borderId="3" xfId="0" applyFont="1" applyFill="1" applyBorder="1" applyAlignment="1" applyProtection="1">
      <alignment horizontal="center" vertical="center"/>
    </xf>
    <xf numFmtId="0" fontId="4" fillId="9" borderId="1" xfId="0" applyFont="1" applyFill="1" applyBorder="1" applyAlignment="1" applyProtection="1">
      <alignment vertical="center"/>
      <protection locked="0"/>
    </xf>
    <xf numFmtId="49" fontId="4" fillId="9" borderId="1" xfId="0" applyNumberFormat="1" applyFont="1" applyFill="1" applyBorder="1" applyAlignment="1" applyProtection="1">
      <alignment horizontal="left" vertical="center"/>
      <protection locked="0"/>
    </xf>
    <xf numFmtId="0" fontId="29" fillId="9" borderId="1" xfId="2" applyFont="1" applyFill="1" applyBorder="1" applyAlignment="1" applyProtection="1">
      <alignment vertical="center"/>
      <protection locked="0"/>
    </xf>
    <xf numFmtId="0" fontId="14" fillId="2" borderId="0" xfId="0" applyFont="1" applyFill="1" applyAlignment="1" applyProtection="1">
      <alignment vertical="center"/>
    </xf>
    <xf numFmtId="0" fontId="3" fillId="2" borderId="0" xfId="1" applyFont="1" applyFill="1" applyBorder="1" applyAlignment="1" applyProtection="1">
      <alignment vertical="center"/>
    </xf>
    <xf numFmtId="0" fontId="15" fillId="2" borderId="0" xfId="0" applyFont="1" applyFill="1" applyAlignment="1" applyProtection="1">
      <alignment vertical="center"/>
    </xf>
    <xf numFmtId="14" fontId="3" fillId="2" borderId="0" xfId="1" applyNumberFormat="1" applyFont="1" applyFill="1" applyAlignment="1" applyProtection="1">
      <alignment horizontal="center" vertical="center"/>
    </xf>
    <xf numFmtId="14" fontId="15" fillId="2" borderId="0" xfId="0" applyNumberFormat="1" applyFont="1" applyFill="1" applyAlignment="1" applyProtection="1">
      <alignment vertical="center"/>
    </xf>
    <xf numFmtId="0" fontId="14" fillId="2" borderId="0" xfId="0" applyFont="1" applyFill="1" applyProtection="1"/>
    <xf numFmtId="0" fontId="4" fillId="3" borderId="1" xfId="0" applyFont="1" applyFill="1" applyBorder="1" applyAlignment="1" applyProtection="1">
      <alignment vertical="center"/>
    </xf>
    <xf numFmtId="0" fontId="9" fillId="2" borderId="0" xfId="1" applyFont="1" applyFill="1" applyBorder="1" applyAlignment="1" applyProtection="1">
      <alignment vertical="center"/>
    </xf>
    <xf numFmtId="164" fontId="12" fillId="2" borderId="0" xfId="1" applyNumberFormat="1" applyFont="1" applyFill="1" applyAlignment="1" applyProtection="1">
      <alignment horizontal="left" vertical="center"/>
    </xf>
    <xf numFmtId="14" fontId="5" fillId="2" borderId="0" xfId="1" applyNumberFormat="1" applyFont="1" applyFill="1" applyAlignment="1" applyProtection="1">
      <alignment horizontal="left" vertical="center"/>
    </xf>
    <xf numFmtId="0" fontId="8" fillId="2" borderId="0" xfId="0" applyFont="1" applyFill="1" applyProtection="1"/>
    <xf numFmtId="0" fontId="13" fillId="2" borderId="0" xfId="0" applyFont="1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14" fontId="7" fillId="2" borderId="0" xfId="0" applyNumberFormat="1" applyFont="1" applyFill="1" applyAlignment="1" applyProtection="1">
      <alignment vertical="center"/>
    </xf>
    <xf numFmtId="0" fontId="0" fillId="2" borderId="0" xfId="0" applyFill="1" applyAlignment="1" applyProtection="1">
      <alignment horizontal="center" vertical="center"/>
    </xf>
    <xf numFmtId="0" fontId="4" fillId="10" borderId="1" xfId="0" applyFont="1" applyFill="1" applyBorder="1" applyAlignment="1" applyProtection="1">
      <alignment vertical="center"/>
    </xf>
    <xf numFmtId="0" fontId="9" fillId="11" borderId="5" xfId="1" applyFont="1" applyFill="1" applyBorder="1" applyAlignment="1" applyProtection="1">
      <alignment vertical="center"/>
    </xf>
    <xf numFmtId="166" fontId="22" fillId="11" borderId="6" xfId="1" applyNumberFormat="1" applyFont="1" applyFill="1" applyBorder="1" applyAlignment="1" applyProtection="1">
      <alignment vertical="center"/>
    </xf>
    <xf numFmtId="0" fontId="9" fillId="2" borderId="0" xfId="0" applyFont="1" applyFill="1" applyProtection="1"/>
    <xf numFmtId="0" fontId="17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center"/>
    </xf>
    <xf numFmtId="0" fontId="26" fillId="2" borderId="0" xfId="0" applyFont="1" applyFill="1" applyProtection="1"/>
    <xf numFmtId="0" fontId="25" fillId="2" borderId="0" xfId="0" applyFont="1" applyFill="1" applyProtection="1"/>
    <xf numFmtId="0" fontId="19" fillId="6" borderId="3" xfId="0" applyNumberFormat="1" applyFont="1" applyFill="1" applyBorder="1" applyAlignment="1" applyProtection="1">
      <alignment horizontal="center" vertical="center"/>
    </xf>
    <xf numFmtId="0" fontId="30" fillId="2" borderId="0" xfId="0" applyFont="1" applyFill="1" applyBorder="1" applyAlignment="1">
      <alignment vertical="center"/>
    </xf>
    <xf numFmtId="49" fontId="19" fillId="6" borderId="2" xfId="0" applyNumberFormat="1" applyFont="1" applyFill="1" applyBorder="1" applyAlignment="1" applyProtection="1">
      <alignment horizontal="center" vertical="center"/>
    </xf>
    <xf numFmtId="49" fontId="21" fillId="7" borderId="3" xfId="0" applyNumberFormat="1" applyFont="1" applyFill="1" applyBorder="1" applyAlignment="1" applyProtection="1">
      <alignment horizontal="center" vertical="center"/>
      <protection locked="0"/>
    </xf>
    <xf numFmtId="14" fontId="18" fillId="6" borderId="3" xfId="0" applyNumberFormat="1" applyFont="1" applyFill="1" applyBorder="1" applyAlignment="1" applyProtection="1">
      <alignment horizontal="left" vertical="center"/>
    </xf>
    <xf numFmtId="0" fontId="18" fillId="6" borderId="3" xfId="0" applyFont="1" applyFill="1" applyBorder="1" applyAlignment="1" applyProtection="1">
      <alignment horizontal="center" vertical="center"/>
    </xf>
    <xf numFmtId="0" fontId="18" fillId="6" borderId="3" xfId="0" applyFont="1" applyFill="1" applyBorder="1" applyAlignment="1" applyProtection="1">
      <alignment horizontal="left" vertical="center"/>
    </xf>
    <xf numFmtId="0" fontId="14" fillId="2" borderId="0" xfId="0" applyFont="1" applyFill="1" applyAlignment="1" applyProtection="1">
      <alignment horizontal="center"/>
    </xf>
    <xf numFmtId="14" fontId="18" fillId="6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Alignment="1" applyProtection="1">
      <alignment vertical="center"/>
    </xf>
    <xf numFmtId="0" fontId="24" fillId="4" borderId="11" xfId="0" applyFont="1" applyFill="1" applyBorder="1" applyAlignment="1" applyProtection="1">
      <alignment horizontal="center" vertical="center"/>
    </xf>
    <xf numFmtId="0" fontId="22" fillId="4" borderId="3" xfId="0" applyFont="1" applyFill="1" applyBorder="1" applyAlignment="1" applyProtection="1">
      <alignment horizontal="center" textRotation="90" wrapText="1"/>
    </xf>
    <xf numFmtId="0" fontId="22" fillId="4" borderId="18" xfId="0" applyFont="1" applyFill="1" applyBorder="1" applyAlignment="1" applyProtection="1">
      <alignment horizontal="center" textRotation="90" wrapText="1"/>
    </xf>
    <xf numFmtId="0" fontId="22" fillId="4" borderId="7" xfId="0" applyFont="1" applyFill="1" applyBorder="1" applyAlignment="1" applyProtection="1">
      <alignment horizontal="center" textRotation="90" wrapText="1"/>
    </xf>
    <xf numFmtId="49" fontId="19" fillId="6" borderId="3" xfId="0" applyNumberFormat="1" applyFont="1" applyFill="1" applyBorder="1" applyAlignment="1" applyProtection="1">
      <alignment horizontal="center" vertical="center"/>
    </xf>
    <xf numFmtId="0" fontId="22" fillId="4" borderId="22" xfId="0" applyFont="1" applyFill="1" applyBorder="1" applyAlignment="1" applyProtection="1">
      <alignment horizontal="center" textRotation="90" wrapText="1"/>
    </xf>
    <xf numFmtId="0" fontId="22" fillId="4" borderId="15" xfId="0" applyFont="1" applyFill="1" applyBorder="1" applyAlignment="1" applyProtection="1">
      <alignment horizontal="center" textRotation="90" wrapText="1"/>
    </xf>
    <xf numFmtId="1" fontId="21" fillId="7" borderId="3" xfId="0" applyNumberFormat="1" applyFont="1" applyFill="1" applyBorder="1" applyAlignment="1" applyProtection="1">
      <alignment horizontal="center" vertical="center"/>
      <protection locked="0"/>
    </xf>
    <xf numFmtId="0" fontId="21" fillId="13" borderId="3" xfId="0" applyFont="1" applyFill="1" applyBorder="1" applyAlignment="1" applyProtection="1">
      <alignment horizontal="center" vertical="center"/>
      <protection locked="0"/>
    </xf>
    <xf numFmtId="0" fontId="22" fillId="4" borderId="19" xfId="0" applyFont="1" applyFill="1" applyBorder="1" applyAlignment="1" applyProtection="1">
      <alignment horizontal="center" wrapText="1"/>
    </xf>
    <xf numFmtId="0" fontId="22" fillId="4" borderId="18" xfId="0" applyFont="1" applyFill="1" applyBorder="1" applyAlignment="1" applyProtection="1">
      <alignment horizontal="center" wrapText="1"/>
    </xf>
    <xf numFmtId="0" fontId="22" fillId="4" borderId="7" xfId="0" applyFont="1" applyFill="1" applyBorder="1" applyAlignment="1" applyProtection="1">
      <alignment horizontal="center" wrapText="1"/>
    </xf>
    <xf numFmtId="49" fontId="21" fillId="7" borderId="3" xfId="0" applyNumberFormat="1" applyFont="1" applyFill="1" applyBorder="1" applyAlignment="1" applyProtection="1">
      <alignment horizontal="center" vertical="center" wrapText="1"/>
      <protection locked="0"/>
    </xf>
    <xf numFmtId="0" fontId="24" fillId="4" borderId="11" xfId="0" applyFont="1" applyFill="1" applyBorder="1" applyAlignment="1" applyProtection="1">
      <alignment horizontal="center" vertical="center"/>
    </xf>
    <xf numFmtId="0" fontId="35" fillId="4" borderId="10" xfId="0" applyFont="1" applyFill="1" applyBorder="1" applyAlignment="1" applyProtection="1">
      <alignment horizontal="center" vertical="center" wrapText="1"/>
    </xf>
    <xf numFmtId="164" fontId="5" fillId="2" borderId="0" xfId="1" applyNumberFormat="1" applyFont="1" applyFill="1" applyAlignment="1" applyProtection="1">
      <alignment horizontal="left" vertical="center"/>
    </xf>
    <xf numFmtId="14" fontId="10" fillId="7" borderId="3" xfId="0" applyNumberFormat="1" applyFont="1" applyFill="1" applyBorder="1" applyAlignment="1" applyProtection="1">
      <alignment horizontal="left" vertical="center"/>
      <protection locked="0"/>
    </xf>
    <xf numFmtId="0" fontId="2" fillId="2" borderId="0" xfId="1" applyFont="1" applyFill="1" applyBorder="1" applyAlignment="1" applyProtection="1">
      <alignment horizontal="center" vertical="center"/>
    </xf>
    <xf numFmtId="0" fontId="16" fillId="2" borderId="0" xfId="0" applyFont="1" applyFill="1" applyBorder="1" applyAlignment="1" applyProtection="1">
      <alignment vertical="center"/>
    </xf>
    <xf numFmtId="0" fontId="4" fillId="2" borderId="0" xfId="0" applyFont="1" applyFill="1" applyBorder="1"/>
    <xf numFmtId="0" fontId="5" fillId="0" borderId="0" xfId="1" applyFont="1" applyFill="1" applyAlignment="1" applyProtection="1">
      <alignment vertical="center"/>
    </xf>
    <xf numFmtId="0" fontId="5" fillId="2" borderId="0" xfId="0" applyFont="1" applyFill="1" applyProtection="1"/>
    <xf numFmtId="165" fontId="20" fillId="6" borderId="27" xfId="0" applyNumberFormat="1" applyFont="1" applyFill="1" applyBorder="1" applyAlignment="1" applyProtection="1">
      <alignment horizontal="center" vertical="center"/>
    </xf>
    <xf numFmtId="166" fontId="22" fillId="6" borderId="27" xfId="0" applyNumberFormat="1" applyFont="1" applyFill="1" applyBorder="1" applyAlignment="1" applyProtection="1">
      <alignment horizontal="center" vertical="center"/>
    </xf>
    <xf numFmtId="0" fontId="39" fillId="2" borderId="0" xfId="0" applyFont="1" applyFill="1" applyAlignment="1" applyProtection="1">
      <alignment vertical="center"/>
    </xf>
    <xf numFmtId="0" fontId="40" fillId="2" borderId="0" xfId="0" applyFont="1" applyFill="1" applyAlignment="1" applyProtection="1">
      <alignment vertical="center"/>
    </xf>
    <xf numFmtId="14" fontId="40" fillId="2" borderId="0" xfId="0" applyNumberFormat="1" applyFont="1" applyFill="1" applyAlignment="1" applyProtection="1">
      <alignment vertical="center"/>
    </xf>
    <xf numFmtId="0" fontId="41" fillId="2" borderId="0" xfId="0" applyFont="1" applyFill="1" applyBorder="1" applyAlignment="1" applyProtection="1">
      <alignment horizontal="center" vertical="center"/>
    </xf>
    <xf numFmtId="0" fontId="39" fillId="2" borderId="0" xfId="0" applyFont="1" applyFill="1" applyAlignment="1" applyProtection="1">
      <alignment horizontal="center" vertical="center"/>
    </xf>
    <xf numFmtId="2" fontId="39" fillId="2" borderId="0" xfId="0" applyNumberFormat="1" applyFont="1" applyFill="1" applyAlignment="1" applyProtection="1">
      <alignment horizontal="center" vertical="center"/>
    </xf>
    <xf numFmtId="0" fontId="42" fillId="2" borderId="0" xfId="0" applyFont="1" applyFill="1" applyAlignment="1" applyProtection="1">
      <alignment horizontal="center" vertical="center"/>
    </xf>
    <xf numFmtId="49" fontId="18" fillId="14" borderId="11" xfId="0" applyNumberFormat="1" applyFont="1" applyFill="1" applyBorder="1" applyAlignment="1" applyProtection="1">
      <alignment horizontal="center" vertical="center"/>
    </xf>
    <xf numFmtId="165" fontId="18" fillId="14" borderId="11" xfId="0" applyNumberFormat="1" applyFont="1" applyFill="1" applyBorder="1" applyAlignment="1" applyProtection="1">
      <alignment horizontal="center" vertical="center"/>
    </xf>
    <xf numFmtId="0" fontId="22" fillId="15" borderId="14" xfId="0" applyFont="1" applyFill="1" applyBorder="1" applyAlignment="1" applyProtection="1">
      <alignment horizontal="center" textRotation="90"/>
    </xf>
    <xf numFmtId="0" fontId="22" fillId="15" borderId="15" xfId="0" applyFont="1" applyFill="1" applyBorder="1" applyAlignment="1" applyProtection="1">
      <alignment horizontal="center" wrapText="1"/>
    </xf>
    <xf numFmtId="49" fontId="10" fillId="16" borderId="11" xfId="0" applyNumberFormat="1" applyFont="1" applyFill="1" applyBorder="1" applyAlignment="1" applyProtection="1">
      <alignment horizontal="center" vertical="center"/>
      <protection locked="0"/>
    </xf>
    <xf numFmtId="166" fontId="10" fillId="16" borderId="11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 textRotation="90"/>
    </xf>
    <xf numFmtId="0" fontId="43" fillId="0" borderId="0" xfId="0" applyFont="1"/>
    <xf numFmtId="0" fontId="8" fillId="2" borderId="0" xfId="0" applyNumberFormat="1" applyFont="1" applyFill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right" vertical="center"/>
    </xf>
    <xf numFmtId="14" fontId="10" fillId="2" borderId="0" xfId="0" applyNumberFormat="1" applyFont="1" applyFill="1" applyAlignment="1" applyProtection="1">
      <alignment horizontal="right" vertical="center"/>
    </xf>
    <xf numFmtId="0" fontId="43" fillId="2" borderId="0" xfId="0" applyFont="1" applyFill="1" applyAlignment="1" applyProtection="1">
      <alignment horizontal="center" vertical="center"/>
    </xf>
    <xf numFmtId="0" fontId="44" fillId="2" borderId="0" xfId="0" applyFont="1" applyFill="1" applyAlignment="1" applyProtection="1">
      <alignment horizontal="center" vertical="center"/>
    </xf>
    <xf numFmtId="0" fontId="43" fillId="2" borderId="0" xfId="0" applyNumberFormat="1" applyFont="1" applyFill="1" applyAlignment="1" applyProtection="1">
      <alignment horizontal="center" vertical="center"/>
    </xf>
    <xf numFmtId="2" fontId="43" fillId="2" borderId="0" xfId="0" applyNumberFormat="1" applyFont="1" applyFill="1" applyAlignment="1" applyProtection="1">
      <alignment vertical="center"/>
    </xf>
    <xf numFmtId="0" fontId="45" fillId="2" borderId="0" xfId="0" applyFont="1" applyFill="1" applyProtection="1"/>
    <xf numFmtId="0" fontId="46" fillId="2" borderId="0" xfId="0" applyFont="1" applyFill="1" applyProtection="1"/>
    <xf numFmtId="0" fontId="47" fillId="2" borderId="0" xfId="0" applyFont="1" applyFill="1" applyProtection="1"/>
    <xf numFmtId="0" fontId="49" fillId="2" borderId="0" xfId="2" applyFont="1" applyFill="1" applyAlignment="1" applyProtection="1">
      <alignment vertical="center"/>
    </xf>
    <xf numFmtId="0" fontId="24" fillId="4" borderId="11" xfId="0" applyFont="1" applyFill="1" applyBorder="1" applyAlignment="1" applyProtection="1">
      <alignment horizontal="center" vertical="center"/>
    </xf>
    <xf numFmtId="0" fontId="50" fillId="2" borderId="0" xfId="0" applyFont="1" applyFill="1" applyProtection="1"/>
    <xf numFmtId="0" fontId="6" fillId="2" borderId="0" xfId="0" applyFont="1" applyFill="1" applyAlignment="1" applyProtection="1">
      <alignment horizontal="center" vertical="center"/>
    </xf>
    <xf numFmtId="0" fontId="14" fillId="2" borderId="0" xfId="0" applyFont="1" applyFill="1" applyAlignment="1" applyProtection="1">
      <alignment horizontal="center" vertical="center"/>
    </xf>
    <xf numFmtId="0" fontId="2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</xf>
    <xf numFmtId="0" fontId="48" fillId="2" borderId="0" xfId="1" applyFont="1" applyFill="1" applyBorder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center"/>
    </xf>
    <xf numFmtId="0" fontId="22" fillId="15" borderId="14" xfId="0" applyFont="1" applyFill="1" applyBorder="1" applyAlignment="1" applyProtection="1">
      <alignment horizontal="center" textRotation="90" wrapText="1"/>
    </xf>
    <xf numFmtId="0" fontId="22" fillId="15" borderId="15" xfId="0" applyFont="1" applyFill="1" applyBorder="1" applyAlignment="1" applyProtection="1">
      <alignment horizontal="center" textRotation="90" wrapText="1"/>
    </xf>
    <xf numFmtId="14" fontId="22" fillId="8" borderId="23" xfId="0" applyNumberFormat="1" applyFont="1" applyFill="1" applyBorder="1" applyAlignment="1" applyProtection="1">
      <alignment horizontal="center" vertical="center" wrapText="1"/>
    </xf>
    <xf numFmtId="14" fontId="22" fillId="8" borderId="8" xfId="0" applyNumberFormat="1" applyFont="1" applyFill="1" applyBorder="1" applyAlignment="1" applyProtection="1">
      <alignment horizontal="center" vertical="center" wrapText="1"/>
    </xf>
    <xf numFmtId="14" fontId="22" fillId="8" borderId="9" xfId="0" applyNumberFormat="1" applyFont="1" applyFill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8" xfId="0" applyFont="1" applyFill="1" applyBorder="1" applyAlignment="1" applyProtection="1">
      <alignment horizontal="center" vertical="center" wrapText="1"/>
    </xf>
    <xf numFmtId="0" fontId="22" fillId="4" borderId="9" xfId="0" applyFont="1" applyFill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textRotation="90"/>
    </xf>
    <xf numFmtId="0" fontId="22" fillId="4" borderId="26" xfId="0" applyFont="1" applyFill="1" applyBorder="1" applyAlignment="1" applyProtection="1">
      <alignment horizontal="center" textRotation="90"/>
    </xf>
    <xf numFmtId="0" fontId="22" fillId="4" borderId="4" xfId="0" applyFont="1" applyFill="1" applyBorder="1" applyAlignment="1" applyProtection="1">
      <alignment horizontal="center" textRotation="90"/>
    </xf>
    <xf numFmtId="0" fontId="22" fillId="4" borderId="3" xfId="0" applyFont="1" applyFill="1" applyBorder="1" applyAlignment="1" applyProtection="1">
      <alignment horizontal="center" textRotation="90"/>
    </xf>
    <xf numFmtId="0" fontId="22" fillId="4" borderId="4" xfId="0" applyFont="1" applyFill="1" applyBorder="1" applyAlignment="1" applyProtection="1">
      <alignment horizontal="center" textRotation="90" wrapText="1"/>
    </xf>
    <xf numFmtId="0" fontId="24" fillId="4" borderId="4" xfId="0" applyFont="1" applyFill="1" applyBorder="1" applyAlignment="1" applyProtection="1">
      <alignment horizontal="center" textRotation="90"/>
    </xf>
    <xf numFmtId="0" fontId="24" fillId="4" borderId="3" xfId="0" applyFont="1" applyFill="1" applyBorder="1" applyAlignment="1" applyProtection="1">
      <alignment horizontal="center" textRotation="90"/>
    </xf>
    <xf numFmtId="0" fontId="24" fillId="4" borderId="4" xfId="0" applyFont="1" applyFill="1" applyBorder="1" applyAlignment="1" applyProtection="1">
      <alignment horizontal="center"/>
    </xf>
    <xf numFmtId="0" fontId="24" fillId="4" borderId="3" xfId="0" applyFont="1" applyFill="1" applyBorder="1" applyAlignment="1" applyProtection="1">
      <alignment horizontal="center"/>
    </xf>
    <xf numFmtId="0" fontId="22" fillId="4" borderId="20" xfId="0" applyFont="1" applyFill="1" applyBorder="1" applyAlignment="1" applyProtection="1">
      <alignment horizontal="center" vertical="center" wrapText="1"/>
    </xf>
    <xf numFmtId="0" fontId="22" fillId="4" borderId="21" xfId="0" applyFont="1" applyFill="1" applyBorder="1" applyAlignment="1" applyProtection="1">
      <alignment horizontal="center" vertical="center" wrapText="1"/>
    </xf>
    <xf numFmtId="0" fontId="37" fillId="4" borderId="11" xfId="0" applyFont="1" applyFill="1" applyBorder="1" applyAlignment="1" applyProtection="1">
      <alignment horizontal="center" vertical="center" wrapText="1"/>
    </xf>
    <xf numFmtId="0" fontId="24" fillId="4" borderId="11" xfId="0" applyFont="1" applyFill="1" applyBorder="1" applyAlignment="1" applyProtection="1">
      <alignment horizontal="center" vertical="center"/>
    </xf>
    <xf numFmtId="0" fontId="24" fillId="4" borderId="10" xfId="0" applyFont="1" applyFill="1" applyBorder="1" applyAlignment="1" applyProtection="1">
      <alignment horizontal="center" vertical="center"/>
    </xf>
    <xf numFmtId="0" fontId="24" fillId="4" borderId="16" xfId="0" applyFont="1" applyFill="1" applyBorder="1" applyAlignment="1" applyProtection="1">
      <alignment horizontal="center" vertical="center"/>
    </xf>
    <xf numFmtId="0" fontId="24" fillId="4" borderId="11" xfId="0" applyFont="1" applyFill="1" applyBorder="1" applyAlignment="1" applyProtection="1">
      <alignment horizontal="center" vertical="center" wrapText="1"/>
    </xf>
    <xf numFmtId="0" fontId="24" fillId="4" borderId="14" xfId="0" applyFont="1" applyFill="1" applyBorder="1" applyAlignment="1" applyProtection="1">
      <alignment horizontal="center" textRotation="90"/>
    </xf>
    <xf numFmtId="0" fontId="24" fillId="4" borderId="24" xfId="0" applyFont="1" applyFill="1" applyBorder="1" applyAlignment="1" applyProtection="1">
      <alignment horizontal="center" textRotation="90"/>
    </xf>
    <xf numFmtId="0" fontId="24" fillId="4" borderId="15" xfId="0" applyFont="1" applyFill="1" applyBorder="1" applyAlignment="1" applyProtection="1">
      <alignment horizontal="center" textRotation="90"/>
    </xf>
    <xf numFmtId="0" fontId="24" fillId="4" borderId="14" xfId="0" applyFont="1" applyFill="1" applyBorder="1" applyAlignment="1" applyProtection="1">
      <alignment horizontal="center"/>
    </xf>
    <xf numFmtId="0" fontId="24" fillId="4" borderId="24" xfId="0" applyFont="1" applyFill="1" applyBorder="1" applyAlignment="1" applyProtection="1">
      <alignment horizontal="center"/>
    </xf>
    <xf numFmtId="0" fontId="24" fillId="4" borderId="15" xfId="0" applyFont="1" applyFill="1" applyBorder="1" applyAlignment="1" applyProtection="1">
      <alignment horizontal="center"/>
    </xf>
    <xf numFmtId="0" fontId="24" fillId="4" borderId="14" xfId="0" applyFont="1" applyFill="1" applyBorder="1" applyAlignment="1" applyProtection="1">
      <alignment horizontal="center" vertical="center" wrapText="1"/>
    </xf>
    <xf numFmtId="0" fontId="24" fillId="4" borderId="24" xfId="0" applyFont="1" applyFill="1" applyBorder="1" applyAlignment="1" applyProtection="1">
      <alignment horizontal="center" vertical="center" wrapText="1"/>
    </xf>
    <xf numFmtId="0" fontId="24" fillId="4" borderId="15" xfId="0" applyFont="1" applyFill="1" applyBorder="1" applyAlignment="1" applyProtection="1">
      <alignment horizontal="center" vertical="center" wrapText="1"/>
    </xf>
    <xf numFmtId="0" fontId="22" fillId="4" borderId="14" xfId="0" applyFont="1" applyFill="1" applyBorder="1" applyAlignment="1" applyProtection="1">
      <alignment horizontal="center" textRotation="90" wrapText="1"/>
    </xf>
    <xf numFmtId="0" fontId="22" fillId="4" borderId="24" xfId="0" applyFont="1" applyFill="1" applyBorder="1" applyAlignment="1" applyProtection="1">
      <alignment horizontal="center" textRotation="90" wrapText="1"/>
    </xf>
    <xf numFmtId="0" fontId="22" fillId="4" borderId="25" xfId="0" applyFont="1" applyFill="1" applyBorder="1" applyAlignment="1" applyProtection="1">
      <alignment horizontal="center" textRotation="90" wrapText="1"/>
    </xf>
    <xf numFmtId="0" fontId="22" fillId="4" borderId="24" xfId="0" applyFont="1" applyFill="1" applyBorder="1" applyAlignment="1" applyProtection="1">
      <alignment horizontal="center" textRotation="90"/>
    </xf>
    <xf numFmtId="0" fontId="22" fillId="4" borderId="15" xfId="0" applyFont="1" applyFill="1" applyBorder="1" applyAlignment="1" applyProtection="1">
      <alignment horizontal="center" textRotation="90"/>
    </xf>
    <xf numFmtId="0" fontId="32" fillId="2" borderId="0" xfId="0" applyFont="1" applyFill="1" applyBorder="1" applyAlignment="1" applyProtection="1">
      <alignment horizontal="center" vertical="center"/>
    </xf>
    <xf numFmtId="0" fontId="32" fillId="12" borderId="12" xfId="0" applyFont="1" applyFill="1" applyBorder="1" applyAlignment="1" applyProtection="1">
      <alignment horizontal="center" vertical="center"/>
    </xf>
    <xf numFmtId="0" fontId="32" fillId="12" borderId="13" xfId="0" applyFont="1" applyFill="1" applyBorder="1" applyAlignment="1" applyProtection="1">
      <alignment horizontal="center" vertical="center"/>
    </xf>
    <xf numFmtId="0" fontId="14" fillId="2" borderId="28" xfId="0" applyFont="1" applyFill="1" applyBorder="1" applyAlignment="1" applyProtection="1">
      <alignment horizontal="center" vertical="center"/>
    </xf>
  </cellXfs>
  <cellStyles count="3">
    <cellStyle name="Link" xfId="2" builtinId="8"/>
    <cellStyle name="Standard" xfId="0" builtinId="0"/>
    <cellStyle name="Standard 2" xfId="1"/>
  </cellStyles>
  <dxfs count="26"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CCCC"/>
        </patternFill>
      </fill>
    </dxf>
    <dxf>
      <fill>
        <patternFill>
          <bgColor theme="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</dxfs>
  <tableStyles count="0" defaultTableStyle="Table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437031</xdr:colOff>
      <xdr:row>21</xdr:row>
      <xdr:rowOff>78442</xdr:rowOff>
    </xdr:from>
    <xdr:to>
      <xdr:col>2</xdr:col>
      <xdr:colOff>1494306</xdr:colOff>
      <xdr:row>21</xdr:row>
      <xdr:rowOff>1430992</xdr:rowOff>
    </xdr:to>
    <xdr:pic>
      <xdr:nvPicPr>
        <xdr:cNvPr id="5" name="Bild 1" descr="Einrad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98678" y="6062383"/>
          <a:ext cx="1057275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437031</xdr:colOff>
      <xdr:row>30</xdr:row>
      <xdr:rowOff>78442</xdr:rowOff>
    </xdr:from>
    <xdr:to>
      <xdr:col>2</xdr:col>
      <xdr:colOff>1494306</xdr:colOff>
      <xdr:row>30</xdr:row>
      <xdr:rowOff>1430992</xdr:rowOff>
    </xdr:to>
    <xdr:pic>
      <xdr:nvPicPr>
        <xdr:cNvPr id="4" name="Bild 1" descr="Einrad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4281" y="6079192"/>
          <a:ext cx="1057275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nmeldung-einrad@t-online.de?subject=[DMF25]%20Anmeldung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E24"/>
  <sheetViews>
    <sheetView tabSelected="1" zoomScaleNormal="100" zoomScalePageLayoutView="80" workbookViewId="0">
      <selection activeCell="C7" sqref="C7"/>
    </sheetView>
  </sheetViews>
  <sheetFormatPr baseColWidth="10" defaultColWidth="9.875" defaultRowHeight="12.75" x14ac:dyDescent="0.2"/>
  <cols>
    <col min="1" max="1" width="40.625" style="28" customWidth="1"/>
    <col min="2" max="2" width="20.625" style="28" customWidth="1"/>
    <col min="3" max="3" width="45.625" style="28" customWidth="1"/>
    <col min="4" max="4" width="40.625" style="28" customWidth="1"/>
    <col min="5" max="5" width="16.125" style="28" customWidth="1"/>
    <col min="6" max="16384" width="9.875" style="28"/>
  </cols>
  <sheetData>
    <row r="1" spans="1:5" ht="30" customHeight="1" x14ac:dyDescent="0.2">
      <c r="A1" s="117"/>
      <c r="B1" s="117"/>
      <c r="C1" s="117"/>
      <c r="D1" s="117"/>
    </row>
    <row r="2" spans="1:5" s="30" customFormat="1" ht="30" customHeight="1" x14ac:dyDescent="0.2">
      <c r="A2" s="118" t="s">
        <v>76</v>
      </c>
      <c r="B2" s="118"/>
      <c r="C2" s="118"/>
      <c r="D2" s="118"/>
      <c r="E2" s="29"/>
    </row>
    <row r="3" spans="1:5" s="30" customFormat="1" ht="30" customHeight="1" x14ac:dyDescent="0.2">
      <c r="A3" s="120" t="s">
        <v>74</v>
      </c>
      <c r="B3" s="120"/>
      <c r="C3" s="120"/>
      <c r="D3" s="120"/>
      <c r="E3" s="29"/>
    </row>
    <row r="4" spans="1:5" s="32" customFormat="1" ht="30" customHeight="1" x14ac:dyDescent="0.2">
      <c r="A4" s="31"/>
      <c r="B4" s="31"/>
      <c r="C4" s="31"/>
      <c r="D4" s="31"/>
    </row>
    <row r="5" spans="1:5" ht="30" customHeight="1" x14ac:dyDescent="0.2">
      <c r="B5" s="119" t="s">
        <v>0</v>
      </c>
      <c r="C5" s="119"/>
    </row>
    <row r="6" spans="1:5" ht="20.100000000000001" customHeight="1" thickBot="1" x14ac:dyDescent="0.25">
      <c r="B6" s="33"/>
      <c r="C6" s="33"/>
    </row>
    <row r="7" spans="1:5" ht="20.100000000000001" customHeight="1" thickBot="1" x14ac:dyDescent="0.25">
      <c r="B7" s="34" t="s">
        <v>1</v>
      </c>
      <c r="C7" s="25"/>
    </row>
    <row r="8" spans="1:5" ht="20.100000000000001" customHeight="1" thickBot="1" x14ac:dyDescent="0.25">
      <c r="B8" s="34" t="s">
        <v>2</v>
      </c>
      <c r="C8" s="25"/>
    </row>
    <row r="9" spans="1:5" ht="20.100000000000001" customHeight="1" thickBot="1" x14ac:dyDescent="0.25">
      <c r="B9" s="34" t="s">
        <v>3</v>
      </c>
      <c r="C9" s="25"/>
    </row>
    <row r="10" spans="1:5" ht="20.100000000000001" customHeight="1" thickBot="1" x14ac:dyDescent="0.25">
      <c r="B10" s="34" t="s">
        <v>4</v>
      </c>
      <c r="C10" s="25"/>
    </row>
    <row r="11" spans="1:5" ht="20.100000000000001" customHeight="1" thickBot="1" x14ac:dyDescent="0.25">
      <c r="B11" s="34" t="s">
        <v>19</v>
      </c>
      <c r="C11" s="27"/>
    </row>
    <row r="12" spans="1:5" ht="20.100000000000001" customHeight="1" thickBot="1" x14ac:dyDescent="0.25">
      <c r="B12" s="34" t="s">
        <v>25</v>
      </c>
      <c r="C12" s="26"/>
    </row>
    <row r="13" spans="1:5" ht="20.100000000000001" customHeight="1" x14ac:dyDescent="0.2">
      <c r="B13" s="33"/>
      <c r="C13" s="33"/>
    </row>
    <row r="14" spans="1:5" ht="20.100000000000001" customHeight="1" x14ac:dyDescent="0.2">
      <c r="B14" s="33"/>
      <c r="C14" s="33"/>
    </row>
    <row r="15" spans="1:5" ht="20.100000000000001" customHeight="1" x14ac:dyDescent="0.2">
      <c r="B15" s="35" t="s">
        <v>8</v>
      </c>
      <c r="C15" s="78" t="s">
        <v>61</v>
      </c>
    </row>
    <row r="16" spans="1:5" ht="20.100000000000001" customHeight="1" x14ac:dyDescent="0.2">
      <c r="B16" s="35"/>
      <c r="C16" s="78" t="s">
        <v>68</v>
      </c>
    </row>
    <row r="17" spans="1:4" ht="20.100000000000001" customHeight="1" x14ac:dyDescent="0.2">
      <c r="B17" s="35"/>
      <c r="C17" s="83"/>
    </row>
    <row r="18" spans="1:4" ht="20.100000000000001" customHeight="1" x14ac:dyDescent="0.2">
      <c r="B18" s="35" t="s">
        <v>6</v>
      </c>
      <c r="C18" s="37" t="s">
        <v>75</v>
      </c>
    </row>
    <row r="19" spans="1:4" ht="20.100000000000001" customHeight="1" x14ac:dyDescent="0.25">
      <c r="B19" s="38"/>
      <c r="C19" s="84"/>
    </row>
    <row r="20" spans="1:4" ht="20.100000000000001" customHeight="1" x14ac:dyDescent="0.2">
      <c r="B20" s="39" t="s">
        <v>7</v>
      </c>
      <c r="C20" s="112" t="s">
        <v>29</v>
      </c>
    </row>
    <row r="21" spans="1:4" ht="30" customHeight="1" x14ac:dyDescent="0.2"/>
    <row r="22" spans="1:4" ht="120" customHeight="1" x14ac:dyDescent="0.2">
      <c r="A22" s="116"/>
      <c r="B22" s="116"/>
      <c r="C22" s="116"/>
      <c r="D22" s="116"/>
    </row>
    <row r="23" spans="1:4" ht="14.25" x14ac:dyDescent="0.2">
      <c r="A23" s="121" t="s">
        <v>93</v>
      </c>
      <c r="B23" s="121"/>
      <c r="C23" s="121"/>
      <c r="D23" s="121"/>
    </row>
    <row r="24" spans="1:4" x14ac:dyDescent="0.2">
      <c r="A24" s="115"/>
      <c r="B24" s="115"/>
      <c r="C24" s="115"/>
      <c r="D24" s="115"/>
    </row>
  </sheetData>
  <sheetProtection algorithmName="SHA-512" hashValue="YNzUQrzcfkM/riRAYuNvp+lnwrYG2fZCLWFwuuM/spYDwtj2z4jwPLP9afLWElZNBtMAzM1ZQ8esu/0tbWHoLg==" saltValue="BEQaOgvsp6LCXTbAma10zg==" spinCount="100000" sheet="1" objects="1" scenarios="1"/>
  <mergeCells count="7">
    <mergeCell ref="A24:D24"/>
    <mergeCell ref="A22:D22"/>
    <mergeCell ref="A1:D1"/>
    <mergeCell ref="A2:D2"/>
    <mergeCell ref="B5:C5"/>
    <mergeCell ref="A3:D3"/>
    <mergeCell ref="A23:D23"/>
  </mergeCells>
  <phoneticPr fontId="1" type="noConversion"/>
  <conditionalFormatting sqref="C7:C12">
    <cfRule type="expression" dxfId="25" priority="1">
      <formula>NOT(COUNTBLANK($C$7:$C$12)&gt;0)</formula>
    </cfRule>
    <cfRule type="expression" dxfId="24" priority="2">
      <formula>NOT($C7="")</formula>
    </cfRule>
  </conditionalFormatting>
  <hyperlinks>
    <hyperlink ref="C20" r:id="rId1"/>
  </hyperlinks>
  <pageMargins left="0.75" right="0.75" top="1" bottom="1" header="0.5" footer="0.5"/>
  <pageSetup paperSize="9" scale="49" orientation="portrait" r:id="rId2"/>
  <drawing r:id="rId3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pageSetUpPr fitToPage="1"/>
  </sheetPr>
  <dimension ref="A1:IJ61"/>
  <sheetViews>
    <sheetView zoomScaleNormal="100" zoomScaleSheetLayoutView="100" zoomScalePageLayoutView="120" workbookViewId="0">
      <pane ySplit="6" topLeftCell="A7" activePane="bottomLeft" state="frozen"/>
      <selection pane="bottomLeft" activeCell="B8" sqref="B8"/>
    </sheetView>
  </sheetViews>
  <sheetFormatPr baseColWidth="10" defaultColWidth="9.875" defaultRowHeight="12.75" x14ac:dyDescent="0.2"/>
  <cols>
    <col min="1" max="1" width="3.375" style="2" customWidth="1"/>
    <col min="2" max="3" width="20.625" style="2" customWidth="1"/>
    <col min="4" max="4" width="4.625" style="2" customWidth="1"/>
    <col min="5" max="5" width="10.625" style="2" customWidth="1"/>
    <col min="6" max="6" width="6.625" style="2" customWidth="1"/>
    <col min="7" max="7" width="4.875" style="2" customWidth="1"/>
    <col min="8" max="8" width="20.625" style="2" customWidth="1"/>
    <col min="9" max="9" width="6.625" style="2" customWidth="1"/>
    <col min="10" max="10" width="20.625" style="2" customWidth="1"/>
    <col min="11" max="12" width="6.625" style="2" customWidth="1"/>
    <col min="13" max="13" width="20.625" style="2" customWidth="1"/>
    <col min="14" max="15" width="6.625" style="2" customWidth="1"/>
    <col min="16" max="16" width="20.625" style="2" customWidth="1"/>
    <col min="17" max="17" width="7.125" style="2" customWidth="1"/>
    <col min="18" max="18" width="20.625" style="2" customWidth="1"/>
    <col min="19" max="19" width="7.125" style="2" customWidth="1"/>
    <col min="20" max="20" width="16.25" style="93" hidden="1" customWidth="1"/>
    <col min="21" max="21" width="9.125" style="93" hidden="1" customWidth="1"/>
    <col min="22" max="22" width="7.75" style="2" hidden="1" customWidth="1"/>
    <col min="23" max="16384" width="9.875" style="2"/>
  </cols>
  <sheetData>
    <row r="1" spans="1:244" s="40" customFormat="1" ht="30" customHeight="1" x14ac:dyDescent="0.2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80"/>
      <c r="S1" s="80"/>
      <c r="T1" s="87"/>
      <c r="U1" s="87"/>
    </row>
    <row r="2" spans="1:244" s="40" customFormat="1" ht="30" customHeight="1" x14ac:dyDescent="0.2">
      <c r="A2" s="118" t="str">
        <f>'allg. Daten'!A2:D2</f>
        <v>Deutsche Meisterschaft Einrad Freestyle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87"/>
      <c r="U2" s="87"/>
    </row>
    <row r="3" spans="1:244" s="41" customFormat="1" ht="30" customHeight="1" x14ac:dyDescent="0.2">
      <c r="A3" s="120" t="str">
        <f>'allg. Daten'!A3:D3</f>
        <v>28. – 30.11.2025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88"/>
      <c r="U3" s="88"/>
    </row>
    <row r="4" spans="1:244" s="42" customFormat="1" ht="1.5" customHeight="1" x14ac:dyDescent="0.2">
      <c r="A4" s="31"/>
      <c r="B4" s="31"/>
      <c r="C4" s="31"/>
      <c r="D4" s="31"/>
      <c r="T4" s="89"/>
      <c r="U4" s="89"/>
    </row>
    <row r="5" spans="1:244" s="42" customFormat="1" ht="39.950000000000003" customHeight="1" x14ac:dyDescent="0.2">
      <c r="A5" s="135" t="s">
        <v>24</v>
      </c>
      <c r="B5" s="137" t="s">
        <v>10</v>
      </c>
      <c r="C5" s="137" t="s">
        <v>11</v>
      </c>
      <c r="D5" s="135" t="s">
        <v>27</v>
      </c>
      <c r="E5" s="134" t="s">
        <v>28</v>
      </c>
      <c r="F5" s="132" t="s">
        <v>26</v>
      </c>
      <c r="G5" s="127" t="s">
        <v>31</v>
      </c>
      <c r="H5" s="128"/>
      <c r="I5" s="139" t="s">
        <v>32</v>
      </c>
      <c r="J5" s="140"/>
      <c r="K5" s="124" t="s">
        <v>34</v>
      </c>
      <c r="L5" s="125"/>
      <c r="M5" s="126"/>
      <c r="N5" s="127" t="s">
        <v>36</v>
      </c>
      <c r="O5" s="128"/>
      <c r="P5" s="129"/>
      <c r="Q5" s="130" t="s">
        <v>12</v>
      </c>
      <c r="R5" s="96"/>
      <c r="S5" s="122" t="s">
        <v>67</v>
      </c>
      <c r="T5" s="89"/>
      <c r="U5" s="89"/>
    </row>
    <row r="6" spans="1:244" s="1" customFormat="1" ht="110.1" customHeight="1" x14ac:dyDescent="0.25">
      <c r="A6" s="136"/>
      <c r="B6" s="138"/>
      <c r="C6" s="138"/>
      <c r="D6" s="136"/>
      <c r="E6" s="133"/>
      <c r="F6" s="133"/>
      <c r="G6" s="64" t="s">
        <v>54</v>
      </c>
      <c r="H6" s="72" t="s">
        <v>58</v>
      </c>
      <c r="I6" s="68" t="s">
        <v>55</v>
      </c>
      <c r="J6" s="73" t="s">
        <v>59</v>
      </c>
      <c r="K6" s="69" t="s">
        <v>56</v>
      </c>
      <c r="L6" s="65" t="s">
        <v>60</v>
      </c>
      <c r="M6" s="73" t="s">
        <v>59</v>
      </c>
      <c r="N6" s="66" t="s">
        <v>57</v>
      </c>
      <c r="O6" s="65" t="s">
        <v>60</v>
      </c>
      <c r="P6" s="74" t="s">
        <v>59</v>
      </c>
      <c r="Q6" s="131"/>
      <c r="R6" s="97" t="s">
        <v>66</v>
      </c>
      <c r="S6" s="123"/>
      <c r="T6" s="100"/>
      <c r="U6" s="90"/>
      <c r="V6" s="100" t="s">
        <v>69</v>
      </c>
    </row>
    <row r="7" spans="1:244" ht="18" customHeight="1" x14ac:dyDescent="0.2">
      <c r="A7" s="4">
        <v>0</v>
      </c>
      <c r="B7" s="5" t="s">
        <v>13</v>
      </c>
      <c r="C7" s="6" t="s">
        <v>14</v>
      </c>
      <c r="D7" s="4" t="s">
        <v>9</v>
      </c>
      <c r="E7" s="7">
        <v>38523</v>
      </c>
      <c r="F7" s="8">
        <f>IF(ISBLANK(E7)=FALSE,DATEDIF(E7,DATE(2025,11,28),"Y"),"")</f>
        <v>16</v>
      </c>
      <c r="G7" s="10" t="s">
        <v>33</v>
      </c>
      <c r="H7" s="55" t="s">
        <v>37</v>
      </c>
      <c r="I7" s="67"/>
      <c r="J7" s="67"/>
      <c r="K7" s="53" t="s">
        <v>35</v>
      </c>
      <c r="L7" s="53" t="s">
        <v>33</v>
      </c>
      <c r="M7" s="67" t="s">
        <v>38</v>
      </c>
      <c r="N7" s="9" t="s">
        <v>40</v>
      </c>
      <c r="O7" s="9"/>
      <c r="P7" s="55" t="s">
        <v>39</v>
      </c>
      <c r="Q7" s="85">
        <v>0</v>
      </c>
      <c r="R7" s="94"/>
      <c r="S7" s="95"/>
      <c r="T7" s="91"/>
      <c r="U7" s="91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</row>
    <row r="8" spans="1:244" ht="18" customHeight="1" x14ac:dyDescent="0.2">
      <c r="A8" s="11" t="str">
        <f>IF(ISBLANK(B8)=FALSE,1,"")</f>
        <v/>
      </c>
      <c r="B8" s="13"/>
      <c r="C8" s="13"/>
      <c r="D8" s="14"/>
      <c r="E8" s="15"/>
      <c r="F8" s="8" t="str">
        <f t="shared" ref="F8:F57" si="0">IF(ISBLANK(E8)=FALSE,DATEDIF(E8,DATE(2025,11,28),"Y"),"")</f>
        <v/>
      </c>
      <c r="G8" s="23"/>
      <c r="H8" s="56"/>
      <c r="I8" s="70"/>
      <c r="J8" s="75"/>
      <c r="K8" s="56"/>
      <c r="L8" s="56"/>
      <c r="M8" s="56"/>
      <c r="N8" s="23"/>
      <c r="O8" s="23"/>
      <c r="P8" s="75"/>
      <c r="Q8" s="86" t="str">
        <f>IF(AND(NOT(B8=""),NOT(S8="ja")),IF(U8&gt;45,45,U8),"")</f>
        <v/>
      </c>
      <c r="R8" s="98"/>
      <c r="S8" s="99"/>
      <c r="T8" s="91" t="str">
        <f>IF(COUNTA(B8:E8,G8:P8,R8:S8)=0,"",IF(OR(COUNTBLANK(B8:E8)&gt;0,COUNTA(G8,I8,K8,N8)&lt;1,AND(ISBLANK(G8),NOT(ISBLANK(H8))),AND(ISBLANK(I8),NOT(ISBLANK(J8))),AND(ISBLANK(K8),NOT(ISBLANK(M8))),AND(ISBLANK(N8),NOT(ISBLANK(P8))),COUNTA(R8:S8)=1),"ERROR","OKAY"))</f>
        <v/>
      </c>
      <c r="U8" s="92">
        <f>IF(V8*15=0,15,V8*15)</f>
        <v>15</v>
      </c>
      <c r="V8" s="43">
        <f>COUNTA(G8,I8,K8,N8)</f>
        <v>0</v>
      </c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</row>
    <row r="9" spans="1:244" ht="18" customHeight="1" x14ac:dyDescent="0.2">
      <c r="A9" s="12" t="str">
        <f>IF(ISBLANK(B9)=FALSE,COUNT(A8)+1,"")</f>
        <v/>
      </c>
      <c r="B9" s="13"/>
      <c r="C9" s="13"/>
      <c r="D9" s="14"/>
      <c r="E9" s="15"/>
      <c r="F9" s="8" t="str">
        <f t="shared" si="0"/>
        <v/>
      </c>
      <c r="G9" s="23"/>
      <c r="H9" s="56"/>
      <c r="I9" s="70"/>
      <c r="J9" s="56"/>
      <c r="K9" s="56"/>
      <c r="L9" s="56"/>
      <c r="M9" s="56"/>
      <c r="N9" s="23"/>
      <c r="O9" s="23"/>
      <c r="P9" s="56"/>
      <c r="Q9" s="86" t="str">
        <f t="shared" ref="Q9:Q57" si="1">IF(AND(NOT(B9=""),NOT(S9="ja")),IF(U9&gt;45,45,U9),"")</f>
        <v/>
      </c>
      <c r="R9" s="98"/>
      <c r="S9" s="99"/>
      <c r="T9" s="91" t="str">
        <f t="shared" ref="T9:T57" si="2">IF(COUNTA(B9:E9,G9:P9,R9:S9)=0,"",IF(OR(COUNTBLANK(B9:E9)&gt;0,COUNTA(G9,I9,K9,N9)&lt;1,AND(ISBLANK(G9),NOT(ISBLANK(H9))),AND(ISBLANK(I9),NOT(ISBLANK(J9))),AND(ISBLANK(K9),NOT(ISBLANK(M9))),AND(ISBLANK(N9),NOT(ISBLANK(P9))),COUNTA(R9:S9)=1),"ERROR","OKAY"))</f>
        <v/>
      </c>
      <c r="U9" s="92">
        <f t="shared" ref="U9:U57" si="3">IF(V9*15=0,15,V9*15)</f>
        <v>15</v>
      </c>
      <c r="V9" s="43">
        <f t="shared" ref="V9:V57" si="4">COUNTA(G9,I9,K9,N9)</f>
        <v>0</v>
      </c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</row>
    <row r="10" spans="1:244" ht="18" customHeight="1" x14ac:dyDescent="0.2">
      <c r="A10" s="12" t="str">
        <f>IF(ISBLANK(B10)=FALSE,COUNT(A$8:A9)+1,"")</f>
        <v/>
      </c>
      <c r="B10" s="16"/>
      <c r="C10" s="19"/>
      <c r="D10" s="17"/>
      <c r="E10" s="18"/>
      <c r="F10" s="8" t="str">
        <f t="shared" si="0"/>
        <v/>
      </c>
      <c r="G10" s="23"/>
      <c r="H10" s="56"/>
      <c r="I10" s="70"/>
      <c r="J10" s="56"/>
      <c r="K10" s="56"/>
      <c r="L10" s="56"/>
      <c r="M10" s="56"/>
      <c r="N10" s="23"/>
      <c r="O10" s="23"/>
      <c r="P10" s="56"/>
      <c r="Q10" s="86" t="str">
        <f t="shared" si="1"/>
        <v/>
      </c>
      <c r="R10" s="98"/>
      <c r="S10" s="99"/>
      <c r="T10" s="91" t="str">
        <f t="shared" si="2"/>
        <v/>
      </c>
      <c r="U10" s="92">
        <f t="shared" si="3"/>
        <v>15</v>
      </c>
      <c r="V10" s="43">
        <f t="shared" si="4"/>
        <v>0</v>
      </c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</row>
    <row r="11" spans="1:244" ht="18" customHeight="1" x14ac:dyDescent="0.2">
      <c r="A11" s="12" t="str">
        <f>IF(ISBLANK(B11)=FALSE,COUNT(A$8:A10)+1,"")</f>
        <v/>
      </c>
      <c r="B11" s="16"/>
      <c r="C11" s="19"/>
      <c r="D11" s="17"/>
      <c r="E11" s="18"/>
      <c r="F11" s="8" t="str">
        <f t="shared" si="0"/>
        <v/>
      </c>
      <c r="G11" s="23"/>
      <c r="H11" s="56"/>
      <c r="I11" s="70"/>
      <c r="J11" s="56"/>
      <c r="K11" s="56"/>
      <c r="L11" s="56"/>
      <c r="M11" s="56"/>
      <c r="N11" s="23"/>
      <c r="O11" s="23"/>
      <c r="P11" s="56"/>
      <c r="Q11" s="86" t="str">
        <f t="shared" si="1"/>
        <v/>
      </c>
      <c r="R11" s="98"/>
      <c r="S11" s="99"/>
      <c r="T11" s="91" t="str">
        <f t="shared" si="2"/>
        <v/>
      </c>
      <c r="U11" s="92">
        <f t="shared" si="3"/>
        <v>15</v>
      </c>
      <c r="V11" s="43">
        <f t="shared" si="4"/>
        <v>0</v>
      </c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</row>
    <row r="12" spans="1:244" ht="18" customHeight="1" x14ac:dyDescent="0.2">
      <c r="A12" s="12" t="str">
        <f>IF(ISBLANK(B12)=FALSE,COUNT(A$8:A11)+1,"")</f>
        <v/>
      </c>
      <c r="B12" s="16"/>
      <c r="C12" s="19"/>
      <c r="D12" s="17"/>
      <c r="E12" s="18"/>
      <c r="F12" s="8" t="str">
        <f t="shared" si="0"/>
        <v/>
      </c>
      <c r="G12" s="23"/>
      <c r="H12" s="56"/>
      <c r="I12" s="70"/>
      <c r="J12" s="56"/>
      <c r="K12" s="56"/>
      <c r="L12" s="56"/>
      <c r="M12" s="56"/>
      <c r="N12" s="23"/>
      <c r="O12" s="23"/>
      <c r="P12" s="56"/>
      <c r="Q12" s="86" t="str">
        <f t="shared" si="1"/>
        <v/>
      </c>
      <c r="R12" s="98"/>
      <c r="S12" s="99"/>
      <c r="T12" s="91" t="str">
        <f t="shared" si="2"/>
        <v/>
      </c>
      <c r="U12" s="92">
        <f t="shared" si="3"/>
        <v>15</v>
      </c>
      <c r="V12" s="43">
        <f t="shared" si="4"/>
        <v>0</v>
      </c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</row>
    <row r="13" spans="1:244" ht="18" customHeight="1" x14ac:dyDescent="0.2">
      <c r="A13" s="12" t="str">
        <f>IF(ISBLANK(B13)=FALSE,COUNT(A$8:A12)+1,"")</f>
        <v/>
      </c>
      <c r="B13" s="16"/>
      <c r="C13" s="19"/>
      <c r="D13" s="17"/>
      <c r="E13" s="18"/>
      <c r="F13" s="8" t="str">
        <f t="shared" si="0"/>
        <v/>
      </c>
      <c r="G13" s="23"/>
      <c r="H13" s="56"/>
      <c r="I13" s="70"/>
      <c r="J13" s="56"/>
      <c r="K13" s="56"/>
      <c r="L13" s="56"/>
      <c r="M13" s="56"/>
      <c r="N13" s="23"/>
      <c r="O13" s="23"/>
      <c r="P13" s="56"/>
      <c r="Q13" s="86" t="str">
        <f t="shared" si="1"/>
        <v/>
      </c>
      <c r="R13" s="98"/>
      <c r="S13" s="99"/>
      <c r="T13" s="91" t="str">
        <f t="shared" si="2"/>
        <v/>
      </c>
      <c r="U13" s="92">
        <f t="shared" si="3"/>
        <v>15</v>
      </c>
      <c r="V13" s="43">
        <f t="shared" si="4"/>
        <v>0</v>
      </c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  <c r="IJ13" s="43"/>
    </row>
    <row r="14" spans="1:244" ht="18" customHeight="1" x14ac:dyDescent="0.2">
      <c r="A14" s="12" t="str">
        <f>IF(ISBLANK(B14)=FALSE,COUNT(A$8:A13)+1,"")</f>
        <v/>
      </c>
      <c r="B14" s="16"/>
      <c r="C14" s="19"/>
      <c r="D14" s="17"/>
      <c r="E14" s="18"/>
      <c r="F14" s="8" t="str">
        <f t="shared" si="0"/>
        <v/>
      </c>
      <c r="G14" s="23"/>
      <c r="H14" s="56"/>
      <c r="I14" s="70"/>
      <c r="J14" s="56"/>
      <c r="K14" s="56"/>
      <c r="L14" s="56"/>
      <c r="M14" s="56"/>
      <c r="N14" s="23"/>
      <c r="O14" s="23"/>
      <c r="P14" s="56"/>
      <c r="Q14" s="86" t="str">
        <f t="shared" si="1"/>
        <v/>
      </c>
      <c r="R14" s="98"/>
      <c r="S14" s="99"/>
      <c r="T14" s="91" t="str">
        <f t="shared" si="2"/>
        <v/>
      </c>
      <c r="U14" s="92">
        <f t="shared" si="3"/>
        <v>15</v>
      </c>
      <c r="V14" s="43">
        <f t="shared" si="4"/>
        <v>0</v>
      </c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  <c r="IJ14" s="43"/>
    </row>
    <row r="15" spans="1:244" ht="18" customHeight="1" x14ac:dyDescent="0.2">
      <c r="A15" s="12" t="str">
        <f>IF(ISBLANK(B15)=FALSE,COUNT(A$8:A14)+1,"")</f>
        <v/>
      </c>
      <c r="B15" s="16"/>
      <c r="C15" s="19"/>
      <c r="D15" s="17"/>
      <c r="E15" s="18"/>
      <c r="F15" s="8" t="str">
        <f t="shared" si="0"/>
        <v/>
      </c>
      <c r="G15" s="23"/>
      <c r="H15" s="56"/>
      <c r="I15" s="70"/>
      <c r="J15" s="56"/>
      <c r="K15" s="56"/>
      <c r="L15" s="56"/>
      <c r="M15" s="56"/>
      <c r="N15" s="23"/>
      <c r="O15" s="23"/>
      <c r="P15" s="56"/>
      <c r="Q15" s="86" t="str">
        <f t="shared" si="1"/>
        <v/>
      </c>
      <c r="R15" s="98"/>
      <c r="S15" s="99"/>
      <c r="T15" s="91" t="str">
        <f t="shared" si="2"/>
        <v/>
      </c>
      <c r="U15" s="92">
        <f t="shared" si="3"/>
        <v>15</v>
      </c>
      <c r="V15" s="43">
        <f t="shared" si="4"/>
        <v>0</v>
      </c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  <c r="IF15" s="43"/>
      <c r="IG15" s="43"/>
      <c r="IH15" s="43"/>
      <c r="II15" s="43"/>
      <c r="IJ15" s="43"/>
    </row>
    <row r="16" spans="1:244" ht="18" customHeight="1" x14ac:dyDescent="0.2">
      <c r="A16" s="12" t="str">
        <f>IF(ISBLANK(B16)=FALSE,COUNT(A$8:A15)+1,"")</f>
        <v/>
      </c>
      <c r="B16" s="16"/>
      <c r="C16" s="19"/>
      <c r="D16" s="17"/>
      <c r="E16" s="18"/>
      <c r="F16" s="8" t="str">
        <f t="shared" si="0"/>
        <v/>
      </c>
      <c r="G16" s="23"/>
      <c r="H16" s="56"/>
      <c r="I16" s="70"/>
      <c r="J16" s="56"/>
      <c r="K16" s="56"/>
      <c r="L16" s="56"/>
      <c r="M16" s="56"/>
      <c r="N16" s="23"/>
      <c r="O16" s="23"/>
      <c r="P16" s="56"/>
      <c r="Q16" s="86" t="str">
        <f t="shared" si="1"/>
        <v/>
      </c>
      <c r="R16" s="98"/>
      <c r="S16" s="99"/>
      <c r="T16" s="91" t="str">
        <f t="shared" si="2"/>
        <v/>
      </c>
      <c r="U16" s="92">
        <f t="shared" si="3"/>
        <v>15</v>
      </c>
      <c r="V16" s="43">
        <f t="shared" si="4"/>
        <v>0</v>
      </c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  <c r="IF16" s="43"/>
      <c r="IG16" s="43"/>
      <c r="IH16" s="43"/>
      <c r="II16" s="43"/>
      <c r="IJ16" s="43"/>
    </row>
    <row r="17" spans="1:244" ht="18" customHeight="1" x14ac:dyDescent="0.2">
      <c r="A17" s="12" t="str">
        <f>IF(ISBLANK(B17)=FALSE,COUNT(A$8:A16)+1,"")</f>
        <v/>
      </c>
      <c r="B17" s="16"/>
      <c r="C17" s="19"/>
      <c r="D17" s="17"/>
      <c r="E17" s="18"/>
      <c r="F17" s="8" t="str">
        <f t="shared" si="0"/>
        <v/>
      </c>
      <c r="G17" s="23"/>
      <c r="H17" s="56"/>
      <c r="I17" s="70"/>
      <c r="J17" s="56"/>
      <c r="K17" s="56"/>
      <c r="L17" s="56"/>
      <c r="M17" s="56"/>
      <c r="N17" s="23"/>
      <c r="O17" s="23"/>
      <c r="P17" s="56"/>
      <c r="Q17" s="86" t="str">
        <f t="shared" si="1"/>
        <v/>
      </c>
      <c r="R17" s="98"/>
      <c r="S17" s="99"/>
      <c r="T17" s="91" t="str">
        <f t="shared" si="2"/>
        <v/>
      </c>
      <c r="U17" s="92">
        <f t="shared" si="3"/>
        <v>15</v>
      </c>
      <c r="V17" s="43">
        <f t="shared" si="4"/>
        <v>0</v>
      </c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  <c r="IF17" s="43"/>
      <c r="IG17" s="43"/>
      <c r="IH17" s="43"/>
      <c r="II17" s="43"/>
      <c r="IJ17" s="43"/>
    </row>
    <row r="18" spans="1:244" ht="18" customHeight="1" x14ac:dyDescent="0.2">
      <c r="A18" s="12" t="str">
        <f>IF(ISBLANK(B18)=FALSE,COUNT(A$8:A17)+1,"")</f>
        <v/>
      </c>
      <c r="B18" s="16"/>
      <c r="C18" s="16"/>
      <c r="D18" s="17"/>
      <c r="E18" s="18"/>
      <c r="F18" s="8" t="str">
        <f t="shared" si="0"/>
        <v/>
      </c>
      <c r="G18" s="23"/>
      <c r="H18" s="56"/>
      <c r="I18" s="70"/>
      <c r="J18" s="56"/>
      <c r="K18" s="56"/>
      <c r="L18" s="56"/>
      <c r="M18" s="56"/>
      <c r="N18" s="23"/>
      <c r="O18" s="23"/>
      <c r="P18" s="56"/>
      <c r="Q18" s="86" t="str">
        <f t="shared" si="1"/>
        <v/>
      </c>
      <c r="R18" s="98"/>
      <c r="S18" s="99"/>
      <c r="T18" s="91" t="str">
        <f t="shared" si="2"/>
        <v/>
      </c>
      <c r="U18" s="92">
        <f t="shared" si="3"/>
        <v>15</v>
      </c>
      <c r="V18" s="43">
        <f t="shared" si="4"/>
        <v>0</v>
      </c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  <c r="IF18" s="43"/>
      <c r="IG18" s="43"/>
      <c r="IH18" s="43"/>
      <c r="II18" s="43"/>
      <c r="IJ18" s="43"/>
    </row>
    <row r="19" spans="1:244" ht="18" customHeight="1" x14ac:dyDescent="0.2">
      <c r="A19" s="12" t="str">
        <f>IF(ISBLANK(B19)=FALSE,COUNT(A$8:A18)+1,"")</f>
        <v/>
      </c>
      <c r="B19" s="16"/>
      <c r="C19" s="16"/>
      <c r="D19" s="17"/>
      <c r="E19" s="18"/>
      <c r="F19" s="8" t="str">
        <f t="shared" si="0"/>
        <v/>
      </c>
      <c r="G19" s="23"/>
      <c r="H19" s="56"/>
      <c r="I19" s="70"/>
      <c r="J19" s="56"/>
      <c r="K19" s="56"/>
      <c r="L19" s="56"/>
      <c r="M19" s="56"/>
      <c r="N19" s="23"/>
      <c r="O19" s="23"/>
      <c r="P19" s="56"/>
      <c r="Q19" s="86" t="str">
        <f t="shared" si="1"/>
        <v/>
      </c>
      <c r="R19" s="98"/>
      <c r="S19" s="99"/>
      <c r="T19" s="91" t="str">
        <f t="shared" si="2"/>
        <v/>
      </c>
      <c r="U19" s="92">
        <f t="shared" si="3"/>
        <v>15</v>
      </c>
      <c r="V19" s="43">
        <f t="shared" si="4"/>
        <v>0</v>
      </c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  <c r="IG19" s="43"/>
      <c r="IH19" s="43"/>
      <c r="II19" s="43"/>
      <c r="IJ19" s="43"/>
    </row>
    <row r="20" spans="1:244" ht="18" customHeight="1" x14ac:dyDescent="0.2">
      <c r="A20" s="12" t="str">
        <f>IF(ISBLANK(B20)=FALSE,COUNT(A$8:A19)+1,"")</f>
        <v/>
      </c>
      <c r="B20" s="16"/>
      <c r="C20" s="16"/>
      <c r="D20" s="17"/>
      <c r="E20" s="18"/>
      <c r="F20" s="8" t="str">
        <f t="shared" si="0"/>
        <v/>
      </c>
      <c r="G20" s="23"/>
      <c r="H20" s="56"/>
      <c r="I20" s="70"/>
      <c r="J20" s="56"/>
      <c r="K20" s="56"/>
      <c r="L20" s="56"/>
      <c r="M20" s="56"/>
      <c r="N20" s="23"/>
      <c r="O20" s="23"/>
      <c r="P20" s="56"/>
      <c r="Q20" s="86" t="str">
        <f t="shared" si="1"/>
        <v/>
      </c>
      <c r="R20" s="98"/>
      <c r="S20" s="99"/>
      <c r="T20" s="91" t="str">
        <f t="shared" si="2"/>
        <v/>
      </c>
      <c r="U20" s="92">
        <f t="shared" si="3"/>
        <v>15</v>
      </c>
      <c r="V20" s="43">
        <f t="shared" si="4"/>
        <v>0</v>
      </c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  <c r="IG20" s="43"/>
      <c r="IH20" s="43"/>
      <c r="II20" s="43"/>
      <c r="IJ20" s="43"/>
    </row>
    <row r="21" spans="1:244" ht="18" customHeight="1" x14ac:dyDescent="0.2">
      <c r="A21" s="12" t="str">
        <f>IF(ISBLANK(B21)=FALSE,COUNT(A$8:A20)+1,"")</f>
        <v/>
      </c>
      <c r="B21" s="16"/>
      <c r="C21" s="16"/>
      <c r="D21" s="17"/>
      <c r="E21" s="18"/>
      <c r="F21" s="8" t="str">
        <f t="shared" si="0"/>
        <v/>
      </c>
      <c r="G21" s="23"/>
      <c r="H21" s="56"/>
      <c r="I21" s="70"/>
      <c r="J21" s="56"/>
      <c r="K21" s="56"/>
      <c r="L21" s="56"/>
      <c r="M21" s="56"/>
      <c r="N21" s="23"/>
      <c r="O21" s="23"/>
      <c r="P21" s="56"/>
      <c r="Q21" s="86" t="str">
        <f t="shared" si="1"/>
        <v/>
      </c>
      <c r="R21" s="98"/>
      <c r="S21" s="99"/>
      <c r="T21" s="91" t="str">
        <f t="shared" si="2"/>
        <v/>
      </c>
      <c r="U21" s="92">
        <f t="shared" si="3"/>
        <v>15</v>
      </c>
      <c r="V21" s="43">
        <f t="shared" si="4"/>
        <v>0</v>
      </c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  <c r="IG21" s="43"/>
      <c r="IH21" s="43"/>
      <c r="II21" s="43"/>
      <c r="IJ21" s="43"/>
    </row>
    <row r="22" spans="1:244" ht="18" customHeight="1" x14ac:dyDescent="0.2">
      <c r="A22" s="12" t="str">
        <f>IF(ISBLANK(B22)=FALSE,COUNT(A$8:A21)+1,"")</f>
        <v/>
      </c>
      <c r="B22" s="16"/>
      <c r="C22" s="16"/>
      <c r="D22" s="17"/>
      <c r="E22" s="18"/>
      <c r="F22" s="8" t="str">
        <f t="shared" si="0"/>
        <v/>
      </c>
      <c r="G22" s="23"/>
      <c r="H22" s="56"/>
      <c r="I22" s="70"/>
      <c r="J22" s="56"/>
      <c r="K22" s="56"/>
      <c r="L22" s="56"/>
      <c r="M22" s="56"/>
      <c r="N22" s="23"/>
      <c r="O22" s="23"/>
      <c r="P22" s="56"/>
      <c r="Q22" s="86" t="str">
        <f t="shared" si="1"/>
        <v/>
      </c>
      <c r="R22" s="98"/>
      <c r="S22" s="99"/>
      <c r="T22" s="91" t="str">
        <f t="shared" si="2"/>
        <v/>
      </c>
      <c r="U22" s="92">
        <f t="shared" si="3"/>
        <v>15</v>
      </c>
      <c r="V22" s="43">
        <f t="shared" si="4"/>
        <v>0</v>
      </c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</row>
    <row r="23" spans="1:244" ht="18" customHeight="1" x14ac:dyDescent="0.2">
      <c r="A23" s="12" t="str">
        <f>IF(ISBLANK(B23)=FALSE,COUNT(A$8:A22)+1,"")</f>
        <v/>
      </c>
      <c r="B23" s="16"/>
      <c r="C23" s="16"/>
      <c r="D23" s="17"/>
      <c r="E23" s="18"/>
      <c r="F23" s="8" t="str">
        <f t="shared" si="0"/>
        <v/>
      </c>
      <c r="G23" s="23"/>
      <c r="H23" s="56"/>
      <c r="I23" s="70"/>
      <c r="J23" s="56"/>
      <c r="K23" s="56"/>
      <c r="L23" s="56"/>
      <c r="M23" s="56"/>
      <c r="N23" s="23"/>
      <c r="O23" s="23"/>
      <c r="P23" s="56"/>
      <c r="Q23" s="86" t="str">
        <f t="shared" si="1"/>
        <v/>
      </c>
      <c r="R23" s="98"/>
      <c r="S23" s="99"/>
      <c r="T23" s="91" t="str">
        <f t="shared" si="2"/>
        <v/>
      </c>
      <c r="U23" s="92">
        <f t="shared" si="3"/>
        <v>15</v>
      </c>
      <c r="V23" s="43">
        <f t="shared" si="4"/>
        <v>0</v>
      </c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  <c r="IJ23" s="43"/>
    </row>
    <row r="24" spans="1:244" ht="18" customHeight="1" x14ac:dyDescent="0.2">
      <c r="A24" s="12" t="str">
        <f>IF(ISBLANK(B24)=FALSE,COUNT(A$8:A23)+1,"")</f>
        <v/>
      </c>
      <c r="B24" s="16"/>
      <c r="C24" s="16"/>
      <c r="D24" s="17"/>
      <c r="E24" s="18"/>
      <c r="F24" s="8" t="str">
        <f t="shared" si="0"/>
        <v/>
      </c>
      <c r="G24" s="23"/>
      <c r="H24" s="56"/>
      <c r="I24" s="70"/>
      <c r="J24" s="56"/>
      <c r="K24" s="56"/>
      <c r="L24" s="56"/>
      <c r="M24" s="56"/>
      <c r="N24" s="23"/>
      <c r="O24" s="23"/>
      <c r="P24" s="56"/>
      <c r="Q24" s="86" t="str">
        <f t="shared" si="1"/>
        <v/>
      </c>
      <c r="R24" s="98"/>
      <c r="S24" s="99"/>
      <c r="T24" s="91" t="str">
        <f t="shared" si="2"/>
        <v/>
      </c>
      <c r="U24" s="92">
        <f t="shared" si="3"/>
        <v>15</v>
      </c>
      <c r="V24" s="43">
        <f t="shared" si="4"/>
        <v>0</v>
      </c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  <c r="IJ24" s="43"/>
    </row>
    <row r="25" spans="1:244" ht="18" customHeight="1" x14ac:dyDescent="0.2">
      <c r="A25" s="12" t="str">
        <f>IF(ISBLANK(B25)=FALSE,COUNT(A$8:A24)+1,"")</f>
        <v/>
      </c>
      <c r="B25" s="16"/>
      <c r="C25" s="16"/>
      <c r="D25" s="17"/>
      <c r="E25" s="18"/>
      <c r="F25" s="8" t="str">
        <f t="shared" si="0"/>
        <v/>
      </c>
      <c r="G25" s="23"/>
      <c r="H25" s="56"/>
      <c r="I25" s="70"/>
      <c r="J25" s="56"/>
      <c r="K25" s="56"/>
      <c r="L25" s="56"/>
      <c r="M25" s="56"/>
      <c r="N25" s="23"/>
      <c r="O25" s="23"/>
      <c r="P25" s="56"/>
      <c r="Q25" s="86" t="str">
        <f t="shared" si="1"/>
        <v/>
      </c>
      <c r="R25" s="98"/>
      <c r="S25" s="99"/>
      <c r="T25" s="91" t="str">
        <f t="shared" si="2"/>
        <v/>
      </c>
      <c r="U25" s="92">
        <f t="shared" si="3"/>
        <v>15</v>
      </c>
      <c r="V25" s="43">
        <f t="shared" si="4"/>
        <v>0</v>
      </c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</row>
    <row r="26" spans="1:244" ht="18" customHeight="1" x14ac:dyDescent="0.2">
      <c r="A26" s="12" t="str">
        <f>IF(ISBLANK(B26)=FALSE,COUNT(A$8:A25)+1,"")</f>
        <v/>
      </c>
      <c r="B26" s="16"/>
      <c r="C26" s="16"/>
      <c r="D26" s="17"/>
      <c r="E26" s="18"/>
      <c r="F26" s="8" t="str">
        <f t="shared" si="0"/>
        <v/>
      </c>
      <c r="G26" s="23"/>
      <c r="H26" s="56"/>
      <c r="I26" s="70"/>
      <c r="J26" s="56"/>
      <c r="K26" s="56"/>
      <c r="L26" s="56"/>
      <c r="M26" s="56"/>
      <c r="N26" s="23"/>
      <c r="O26" s="23"/>
      <c r="P26" s="56"/>
      <c r="Q26" s="86" t="str">
        <f t="shared" si="1"/>
        <v/>
      </c>
      <c r="R26" s="98"/>
      <c r="S26" s="99"/>
      <c r="T26" s="91" t="str">
        <f t="shared" si="2"/>
        <v/>
      </c>
      <c r="U26" s="92">
        <f t="shared" si="3"/>
        <v>15</v>
      </c>
      <c r="V26" s="43">
        <f t="shared" si="4"/>
        <v>0</v>
      </c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  <c r="IJ26" s="43"/>
    </row>
    <row r="27" spans="1:244" ht="18" customHeight="1" x14ac:dyDescent="0.2">
      <c r="A27" s="12" t="str">
        <f>IF(ISBLANK(B27)=FALSE,COUNT(A$8:A26)+1,"")</f>
        <v/>
      </c>
      <c r="B27" s="16"/>
      <c r="C27" s="16"/>
      <c r="D27" s="17"/>
      <c r="E27" s="18"/>
      <c r="F27" s="8" t="str">
        <f t="shared" si="0"/>
        <v/>
      </c>
      <c r="G27" s="23"/>
      <c r="H27" s="56"/>
      <c r="I27" s="70"/>
      <c r="J27" s="56"/>
      <c r="K27" s="56"/>
      <c r="L27" s="56"/>
      <c r="M27" s="56"/>
      <c r="N27" s="23"/>
      <c r="O27" s="23"/>
      <c r="P27" s="56"/>
      <c r="Q27" s="86" t="str">
        <f t="shared" si="1"/>
        <v/>
      </c>
      <c r="R27" s="98"/>
      <c r="S27" s="99"/>
      <c r="T27" s="91" t="str">
        <f t="shared" si="2"/>
        <v/>
      </c>
      <c r="U27" s="92">
        <f t="shared" si="3"/>
        <v>15</v>
      </c>
      <c r="V27" s="43">
        <f t="shared" si="4"/>
        <v>0</v>
      </c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</row>
    <row r="28" spans="1:244" ht="18" customHeight="1" x14ac:dyDescent="0.2">
      <c r="A28" s="12" t="str">
        <f>IF(ISBLANK(B28)=FALSE,COUNT(A$8:A27)+1,"")</f>
        <v/>
      </c>
      <c r="B28" s="16"/>
      <c r="C28" s="16"/>
      <c r="D28" s="17"/>
      <c r="E28" s="18"/>
      <c r="F28" s="8" t="str">
        <f t="shared" si="0"/>
        <v/>
      </c>
      <c r="G28" s="23"/>
      <c r="H28" s="56"/>
      <c r="I28" s="70"/>
      <c r="J28" s="56"/>
      <c r="K28" s="56"/>
      <c r="L28" s="56"/>
      <c r="M28" s="56"/>
      <c r="N28" s="23"/>
      <c r="O28" s="23"/>
      <c r="P28" s="56"/>
      <c r="Q28" s="86" t="str">
        <f t="shared" si="1"/>
        <v/>
      </c>
      <c r="R28" s="98"/>
      <c r="S28" s="99"/>
      <c r="T28" s="91" t="str">
        <f t="shared" si="2"/>
        <v/>
      </c>
      <c r="U28" s="92">
        <f t="shared" si="3"/>
        <v>15</v>
      </c>
      <c r="V28" s="43">
        <f t="shared" si="4"/>
        <v>0</v>
      </c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</row>
    <row r="29" spans="1:244" ht="18" customHeight="1" x14ac:dyDescent="0.2">
      <c r="A29" s="12" t="str">
        <f>IF(ISBLANK(B29)=FALSE,COUNT(A$8:A28)+1,"")</f>
        <v/>
      </c>
      <c r="B29" s="16"/>
      <c r="C29" s="16"/>
      <c r="D29" s="17"/>
      <c r="E29" s="18"/>
      <c r="F29" s="8" t="str">
        <f t="shared" si="0"/>
        <v/>
      </c>
      <c r="G29" s="23"/>
      <c r="H29" s="56"/>
      <c r="I29" s="70"/>
      <c r="J29" s="56"/>
      <c r="K29" s="56"/>
      <c r="L29" s="56"/>
      <c r="M29" s="56"/>
      <c r="N29" s="23"/>
      <c r="O29" s="23"/>
      <c r="P29" s="56"/>
      <c r="Q29" s="86" t="str">
        <f t="shared" si="1"/>
        <v/>
      </c>
      <c r="R29" s="98"/>
      <c r="S29" s="99"/>
      <c r="T29" s="91" t="str">
        <f t="shared" si="2"/>
        <v/>
      </c>
      <c r="U29" s="92">
        <f t="shared" si="3"/>
        <v>15</v>
      </c>
      <c r="V29" s="43">
        <f t="shared" si="4"/>
        <v>0</v>
      </c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</row>
    <row r="30" spans="1:244" ht="18" customHeight="1" x14ac:dyDescent="0.2">
      <c r="A30" s="12" t="str">
        <f>IF(ISBLANK(B30)=FALSE,COUNT(A$8:A29)+1,"")</f>
        <v/>
      </c>
      <c r="B30" s="16"/>
      <c r="C30" s="16"/>
      <c r="D30" s="17"/>
      <c r="E30" s="18"/>
      <c r="F30" s="8" t="str">
        <f t="shared" si="0"/>
        <v/>
      </c>
      <c r="G30" s="23"/>
      <c r="H30" s="56"/>
      <c r="I30" s="70"/>
      <c r="J30" s="56"/>
      <c r="K30" s="56"/>
      <c r="L30" s="56"/>
      <c r="M30" s="56"/>
      <c r="N30" s="23"/>
      <c r="O30" s="23"/>
      <c r="P30" s="56"/>
      <c r="Q30" s="86" t="str">
        <f t="shared" si="1"/>
        <v/>
      </c>
      <c r="R30" s="98"/>
      <c r="S30" s="99"/>
      <c r="T30" s="91" t="str">
        <f t="shared" si="2"/>
        <v/>
      </c>
      <c r="U30" s="92">
        <f t="shared" si="3"/>
        <v>15</v>
      </c>
      <c r="V30" s="43">
        <f t="shared" si="4"/>
        <v>0</v>
      </c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</row>
    <row r="31" spans="1:244" s="3" customFormat="1" ht="18" customHeight="1" x14ac:dyDescent="0.2">
      <c r="A31" s="12" t="str">
        <f>IF(ISBLANK(B31)=FALSE,COUNT(A$8:A30)+1,"")</f>
        <v/>
      </c>
      <c r="B31" s="16"/>
      <c r="C31" s="16"/>
      <c r="D31" s="17"/>
      <c r="E31" s="18"/>
      <c r="F31" s="8" t="str">
        <f t="shared" si="0"/>
        <v/>
      </c>
      <c r="G31" s="23"/>
      <c r="H31" s="56"/>
      <c r="I31" s="70"/>
      <c r="J31" s="56"/>
      <c r="K31" s="56"/>
      <c r="L31" s="56"/>
      <c r="M31" s="56"/>
      <c r="N31" s="23"/>
      <c r="O31" s="23"/>
      <c r="P31" s="56"/>
      <c r="Q31" s="86" t="str">
        <f t="shared" si="1"/>
        <v/>
      </c>
      <c r="R31" s="98"/>
      <c r="S31" s="99"/>
      <c r="T31" s="91" t="str">
        <f t="shared" si="2"/>
        <v/>
      </c>
      <c r="U31" s="92">
        <f t="shared" si="3"/>
        <v>15</v>
      </c>
      <c r="V31" s="43">
        <f t="shared" si="4"/>
        <v>0</v>
      </c>
    </row>
    <row r="32" spans="1:244" s="3" customFormat="1" ht="18" customHeight="1" x14ac:dyDescent="0.2">
      <c r="A32" s="12" t="str">
        <f>IF(ISBLANK(B32)=FALSE,COUNT(A$8:A31)+1,"")</f>
        <v/>
      </c>
      <c r="B32" s="20"/>
      <c r="C32" s="20"/>
      <c r="D32" s="17"/>
      <c r="E32" s="18"/>
      <c r="F32" s="8" t="str">
        <f t="shared" si="0"/>
        <v/>
      </c>
      <c r="G32" s="23"/>
      <c r="H32" s="56"/>
      <c r="I32" s="70"/>
      <c r="J32" s="56"/>
      <c r="K32" s="56"/>
      <c r="L32" s="56"/>
      <c r="M32" s="56"/>
      <c r="N32" s="23"/>
      <c r="O32" s="23"/>
      <c r="P32" s="56"/>
      <c r="Q32" s="86" t="str">
        <f t="shared" si="1"/>
        <v/>
      </c>
      <c r="R32" s="98"/>
      <c r="S32" s="99"/>
      <c r="T32" s="91" t="str">
        <f t="shared" si="2"/>
        <v/>
      </c>
      <c r="U32" s="92">
        <f t="shared" si="3"/>
        <v>15</v>
      </c>
      <c r="V32" s="43">
        <f t="shared" si="4"/>
        <v>0</v>
      </c>
    </row>
    <row r="33" spans="1:22" s="3" customFormat="1" ht="18" customHeight="1" x14ac:dyDescent="0.2">
      <c r="A33" s="12" t="str">
        <f>IF(ISBLANK(B33)=FALSE,COUNT(A$8:A32)+1,"")</f>
        <v/>
      </c>
      <c r="B33" s="20"/>
      <c r="C33" s="20"/>
      <c r="D33" s="17"/>
      <c r="E33" s="18"/>
      <c r="F33" s="8" t="str">
        <f t="shared" si="0"/>
        <v/>
      </c>
      <c r="G33" s="23"/>
      <c r="H33" s="56"/>
      <c r="I33" s="70"/>
      <c r="J33" s="56"/>
      <c r="K33" s="56"/>
      <c r="L33" s="56"/>
      <c r="M33" s="56"/>
      <c r="N33" s="23"/>
      <c r="O33" s="23"/>
      <c r="P33" s="56"/>
      <c r="Q33" s="86" t="str">
        <f t="shared" si="1"/>
        <v/>
      </c>
      <c r="R33" s="98"/>
      <c r="S33" s="99"/>
      <c r="T33" s="91" t="str">
        <f t="shared" si="2"/>
        <v/>
      </c>
      <c r="U33" s="92">
        <f t="shared" si="3"/>
        <v>15</v>
      </c>
      <c r="V33" s="43">
        <f t="shared" si="4"/>
        <v>0</v>
      </c>
    </row>
    <row r="34" spans="1:22" s="3" customFormat="1" ht="18" customHeight="1" x14ac:dyDescent="0.2">
      <c r="A34" s="12" t="str">
        <f>IF(ISBLANK(B34)=FALSE,COUNT(A$8:A33)+1,"")</f>
        <v/>
      </c>
      <c r="B34" s="20"/>
      <c r="C34" s="20"/>
      <c r="D34" s="17"/>
      <c r="E34" s="18"/>
      <c r="F34" s="8" t="str">
        <f t="shared" si="0"/>
        <v/>
      </c>
      <c r="G34" s="23"/>
      <c r="H34" s="56"/>
      <c r="I34" s="70"/>
      <c r="J34" s="56"/>
      <c r="K34" s="56"/>
      <c r="L34" s="56"/>
      <c r="M34" s="56"/>
      <c r="N34" s="23"/>
      <c r="O34" s="23"/>
      <c r="P34" s="56"/>
      <c r="Q34" s="86" t="str">
        <f t="shared" si="1"/>
        <v/>
      </c>
      <c r="R34" s="98"/>
      <c r="S34" s="99"/>
      <c r="T34" s="91" t="str">
        <f t="shared" si="2"/>
        <v/>
      </c>
      <c r="U34" s="92">
        <f t="shared" si="3"/>
        <v>15</v>
      </c>
      <c r="V34" s="43">
        <f t="shared" si="4"/>
        <v>0</v>
      </c>
    </row>
    <row r="35" spans="1:22" s="3" customFormat="1" ht="18" customHeight="1" x14ac:dyDescent="0.2">
      <c r="A35" s="12" t="str">
        <f>IF(ISBLANK(B35)=FALSE,COUNT(A$8:A34)+1,"")</f>
        <v/>
      </c>
      <c r="B35" s="20"/>
      <c r="C35" s="20"/>
      <c r="D35" s="17"/>
      <c r="E35" s="18"/>
      <c r="F35" s="8" t="str">
        <f t="shared" si="0"/>
        <v/>
      </c>
      <c r="G35" s="23"/>
      <c r="H35" s="56"/>
      <c r="I35" s="70"/>
      <c r="J35" s="56"/>
      <c r="K35" s="56"/>
      <c r="L35" s="56"/>
      <c r="M35" s="56"/>
      <c r="N35" s="23"/>
      <c r="O35" s="23"/>
      <c r="P35" s="56"/>
      <c r="Q35" s="86" t="str">
        <f t="shared" si="1"/>
        <v/>
      </c>
      <c r="R35" s="98"/>
      <c r="S35" s="99"/>
      <c r="T35" s="91" t="str">
        <f t="shared" si="2"/>
        <v/>
      </c>
      <c r="U35" s="92">
        <f t="shared" si="3"/>
        <v>15</v>
      </c>
      <c r="V35" s="43">
        <f t="shared" si="4"/>
        <v>0</v>
      </c>
    </row>
    <row r="36" spans="1:22" s="3" customFormat="1" ht="18" customHeight="1" x14ac:dyDescent="0.2">
      <c r="A36" s="12" t="str">
        <f>IF(ISBLANK(B36)=FALSE,COUNT(A$8:A35)+1,"")</f>
        <v/>
      </c>
      <c r="B36" s="20"/>
      <c r="C36" s="20"/>
      <c r="D36" s="17"/>
      <c r="E36" s="18"/>
      <c r="F36" s="8" t="str">
        <f t="shared" si="0"/>
        <v/>
      </c>
      <c r="G36" s="23"/>
      <c r="H36" s="56"/>
      <c r="I36" s="70"/>
      <c r="J36" s="56"/>
      <c r="K36" s="56"/>
      <c r="L36" s="56"/>
      <c r="M36" s="56"/>
      <c r="N36" s="23"/>
      <c r="O36" s="23"/>
      <c r="P36" s="56"/>
      <c r="Q36" s="86" t="str">
        <f t="shared" si="1"/>
        <v/>
      </c>
      <c r="R36" s="98"/>
      <c r="S36" s="99"/>
      <c r="T36" s="91" t="str">
        <f t="shared" si="2"/>
        <v/>
      </c>
      <c r="U36" s="92">
        <f t="shared" si="3"/>
        <v>15</v>
      </c>
      <c r="V36" s="43">
        <f t="shared" si="4"/>
        <v>0</v>
      </c>
    </row>
    <row r="37" spans="1:22" s="3" customFormat="1" ht="18" customHeight="1" x14ac:dyDescent="0.2">
      <c r="A37" s="12" t="str">
        <f>IF(ISBLANK(B37)=FALSE,COUNT(A$8:A36)+1,"")</f>
        <v/>
      </c>
      <c r="B37" s="20"/>
      <c r="C37" s="20"/>
      <c r="D37" s="17"/>
      <c r="E37" s="18"/>
      <c r="F37" s="8" t="str">
        <f t="shared" si="0"/>
        <v/>
      </c>
      <c r="G37" s="23"/>
      <c r="H37" s="56"/>
      <c r="I37" s="70"/>
      <c r="J37" s="56"/>
      <c r="K37" s="56"/>
      <c r="L37" s="56"/>
      <c r="M37" s="56"/>
      <c r="N37" s="23"/>
      <c r="O37" s="23"/>
      <c r="P37" s="56"/>
      <c r="Q37" s="86" t="str">
        <f t="shared" si="1"/>
        <v/>
      </c>
      <c r="R37" s="98"/>
      <c r="S37" s="99"/>
      <c r="T37" s="91" t="str">
        <f t="shared" si="2"/>
        <v/>
      </c>
      <c r="U37" s="92">
        <f t="shared" si="3"/>
        <v>15</v>
      </c>
      <c r="V37" s="43">
        <f t="shared" si="4"/>
        <v>0</v>
      </c>
    </row>
    <row r="38" spans="1:22" s="3" customFormat="1" ht="18" customHeight="1" x14ac:dyDescent="0.2">
      <c r="A38" s="12" t="str">
        <f>IF(ISBLANK(B38)=FALSE,COUNT(A$8:A37)+1,"")</f>
        <v/>
      </c>
      <c r="B38" s="20"/>
      <c r="C38" s="20"/>
      <c r="D38" s="17"/>
      <c r="E38" s="18"/>
      <c r="F38" s="8" t="str">
        <f t="shared" si="0"/>
        <v/>
      </c>
      <c r="G38" s="23"/>
      <c r="H38" s="56"/>
      <c r="I38" s="70"/>
      <c r="J38" s="56"/>
      <c r="K38" s="56"/>
      <c r="L38" s="56"/>
      <c r="M38" s="56"/>
      <c r="N38" s="23"/>
      <c r="O38" s="23"/>
      <c r="P38" s="56"/>
      <c r="Q38" s="86" t="str">
        <f t="shared" si="1"/>
        <v/>
      </c>
      <c r="R38" s="98"/>
      <c r="S38" s="99"/>
      <c r="T38" s="91" t="str">
        <f t="shared" si="2"/>
        <v/>
      </c>
      <c r="U38" s="92">
        <f t="shared" si="3"/>
        <v>15</v>
      </c>
      <c r="V38" s="43">
        <f t="shared" si="4"/>
        <v>0</v>
      </c>
    </row>
    <row r="39" spans="1:22" s="3" customFormat="1" ht="18" customHeight="1" x14ac:dyDescent="0.2">
      <c r="A39" s="12" t="str">
        <f>IF(ISBLANK(B39)=FALSE,COUNT(A$8:A38)+1,"")</f>
        <v/>
      </c>
      <c r="B39" s="20"/>
      <c r="C39" s="20"/>
      <c r="D39" s="17"/>
      <c r="E39" s="18"/>
      <c r="F39" s="8" t="str">
        <f t="shared" si="0"/>
        <v/>
      </c>
      <c r="G39" s="23"/>
      <c r="H39" s="56"/>
      <c r="I39" s="70"/>
      <c r="J39" s="56"/>
      <c r="K39" s="56"/>
      <c r="L39" s="56"/>
      <c r="M39" s="56"/>
      <c r="N39" s="23"/>
      <c r="O39" s="23"/>
      <c r="P39" s="56"/>
      <c r="Q39" s="86" t="str">
        <f t="shared" si="1"/>
        <v/>
      </c>
      <c r="R39" s="98"/>
      <c r="S39" s="99"/>
      <c r="T39" s="91" t="str">
        <f t="shared" si="2"/>
        <v/>
      </c>
      <c r="U39" s="92">
        <f t="shared" si="3"/>
        <v>15</v>
      </c>
      <c r="V39" s="43">
        <f t="shared" si="4"/>
        <v>0</v>
      </c>
    </row>
    <row r="40" spans="1:22" s="3" customFormat="1" ht="18" customHeight="1" x14ac:dyDescent="0.2">
      <c r="A40" s="12" t="str">
        <f>IF(ISBLANK(B40)=FALSE,COUNT(A$8:A39)+1,"")</f>
        <v/>
      </c>
      <c r="B40" s="20"/>
      <c r="C40" s="20"/>
      <c r="D40" s="17"/>
      <c r="E40" s="18"/>
      <c r="F40" s="8" t="str">
        <f t="shared" si="0"/>
        <v/>
      </c>
      <c r="G40" s="23"/>
      <c r="H40" s="56"/>
      <c r="I40" s="70"/>
      <c r="J40" s="56"/>
      <c r="K40" s="56"/>
      <c r="L40" s="56"/>
      <c r="M40" s="56"/>
      <c r="N40" s="23"/>
      <c r="O40" s="23"/>
      <c r="P40" s="56"/>
      <c r="Q40" s="86" t="str">
        <f t="shared" si="1"/>
        <v/>
      </c>
      <c r="R40" s="98"/>
      <c r="S40" s="99"/>
      <c r="T40" s="91" t="str">
        <f t="shared" si="2"/>
        <v/>
      </c>
      <c r="U40" s="92">
        <f t="shared" si="3"/>
        <v>15</v>
      </c>
      <c r="V40" s="43">
        <f t="shared" si="4"/>
        <v>0</v>
      </c>
    </row>
    <row r="41" spans="1:22" s="3" customFormat="1" ht="18" customHeight="1" x14ac:dyDescent="0.2">
      <c r="A41" s="12" t="str">
        <f>IF(ISBLANK(B41)=FALSE,COUNT(A$8:A40)+1,"")</f>
        <v/>
      </c>
      <c r="B41" s="20"/>
      <c r="C41" s="20"/>
      <c r="D41" s="17"/>
      <c r="E41" s="18"/>
      <c r="F41" s="8" t="str">
        <f t="shared" si="0"/>
        <v/>
      </c>
      <c r="G41" s="23"/>
      <c r="H41" s="56"/>
      <c r="I41" s="70"/>
      <c r="J41" s="56"/>
      <c r="K41" s="56"/>
      <c r="L41" s="56"/>
      <c r="M41" s="56"/>
      <c r="N41" s="23"/>
      <c r="O41" s="23"/>
      <c r="P41" s="56"/>
      <c r="Q41" s="86" t="str">
        <f t="shared" si="1"/>
        <v/>
      </c>
      <c r="R41" s="98"/>
      <c r="S41" s="99"/>
      <c r="T41" s="91" t="str">
        <f t="shared" si="2"/>
        <v/>
      </c>
      <c r="U41" s="92">
        <f t="shared" si="3"/>
        <v>15</v>
      </c>
      <c r="V41" s="43">
        <f t="shared" si="4"/>
        <v>0</v>
      </c>
    </row>
    <row r="42" spans="1:22" s="3" customFormat="1" ht="18" customHeight="1" x14ac:dyDescent="0.2">
      <c r="A42" s="12" t="str">
        <f>IF(ISBLANK(B42)=FALSE,COUNT(A$8:A41)+1,"")</f>
        <v/>
      </c>
      <c r="B42" s="20"/>
      <c r="C42" s="20"/>
      <c r="D42" s="17"/>
      <c r="E42" s="18"/>
      <c r="F42" s="8" t="str">
        <f t="shared" si="0"/>
        <v/>
      </c>
      <c r="G42" s="23"/>
      <c r="H42" s="56"/>
      <c r="I42" s="70"/>
      <c r="J42" s="56"/>
      <c r="K42" s="56"/>
      <c r="L42" s="56"/>
      <c r="M42" s="56"/>
      <c r="N42" s="23"/>
      <c r="O42" s="23"/>
      <c r="P42" s="56"/>
      <c r="Q42" s="86" t="str">
        <f t="shared" si="1"/>
        <v/>
      </c>
      <c r="R42" s="98"/>
      <c r="S42" s="99"/>
      <c r="T42" s="91" t="str">
        <f t="shared" si="2"/>
        <v/>
      </c>
      <c r="U42" s="92">
        <f t="shared" si="3"/>
        <v>15</v>
      </c>
      <c r="V42" s="43">
        <f t="shared" si="4"/>
        <v>0</v>
      </c>
    </row>
    <row r="43" spans="1:22" s="3" customFormat="1" ht="18" customHeight="1" x14ac:dyDescent="0.2">
      <c r="A43" s="12" t="str">
        <f>IF(ISBLANK(B43)=FALSE,COUNT(A$8:A42)+1,"")</f>
        <v/>
      </c>
      <c r="B43" s="20"/>
      <c r="C43" s="20"/>
      <c r="D43" s="17"/>
      <c r="E43" s="18"/>
      <c r="F43" s="8" t="str">
        <f t="shared" si="0"/>
        <v/>
      </c>
      <c r="G43" s="23"/>
      <c r="H43" s="56"/>
      <c r="I43" s="70"/>
      <c r="J43" s="56"/>
      <c r="K43" s="56"/>
      <c r="L43" s="56"/>
      <c r="M43" s="56"/>
      <c r="N43" s="23"/>
      <c r="O43" s="23"/>
      <c r="P43" s="56"/>
      <c r="Q43" s="86" t="str">
        <f t="shared" si="1"/>
        <v/>
      </c>
      <c r="R43" s="98"/>
      <c r="S43" s="99"/>
      <c r="T43" s="91" t="str">
        <f t="shared" si="2"/>
        <v/>
      </c>
      <c r="U43" s="92">
        <f t="shared" si="3"/>
        <v>15</v>
      </c>
      <c r="V43" s="43">
        <f t="shared" si="4"/>
        <v>0</v>
      </c>
    </row>
    <row r="44" spans="1:22" s="3" customFormat="1" ht="18" customHeight="1" x14ac:dyDescent="0.2">
      <c r="A44" s="12" t="str">
        <f>IF(ISBLANK(B44)=FALSE,COUNT(A$8:A43)+1,"")</f>
        <v/>
      </c>
      <c r="B44" s="20"/>
      <c r="C44" s="20"/>
      <c r="D44" s="17"/>
      <c r="E44" s="18"/>
      <c r="F44" s="8" t="str">
        <f t="shared" si="0"/>
        <v/>
      </c>
      <c r="G44" s="23"/>
      <c r="H44" s="56"/>
      <c r="I44" s="70"/>
      <c r="J44" s="56"/>
      <c r="K44" s="56"/>
      <c r="L44" s="56"/>
      <c r="M44" s="56"/>
      <c r="N44" s="23"/>
      <c r="O44" s="23"/>
      <c r="P44" s="56"/>
      <c r="Q44" s="86" t="str">
        <f t="shared" si="1"/>
        <v/>
      </c>
      <c r="R44" s="98"/>
      <c r="S44" s="99"/>
      <c r="T44" s="91" t="str">
        <f t="shared" si="2"/>
        <v/>
      </c>
      <c r="U44" s="92">
        <f t="shared" si="3"/>
        <v>15</v>
      </c>
      <c r="V44" s="43">
        <f t="shared" si="4"/>
        <v>0</v>
      </c>
    </row>
    <row r="45" spans="1:22" s="3" customFormat="1" ht="18" customHeight="1" x14ac:dyDescent="0.2">
      <c r="A45" s="12" t="str">
        <f>IF(ISBLANK(B45)=FALSE,COUNT(A$8:A44)+1,"")</f>
        <v/>
      </c>
      <c r="B45" s="20"/>
      <c r="C45" s="20"/>
      <c r="D45" s="17"/>
      <c r="E45" s="18"/>
      <c r="F45" s="8" t="str">
        <f t="shared" si="0"/>
        <v/>
      </c>
      <c r="G45" s="23"/>
      <c r="H45" s="56"/>
      <c r="I45" s="70"/>
      <c r="J45" s="56"/>
      <c r="K45" s="56"/>
      <c r="L45" s="56"/>
      <c r="M45" s="56"/>
      <c r="N45" s="23"/>
      <c r="O45" s="23"/>
      <c r="P45" s="56"/>
      <c r="Q45" s="86" t="str">
        <f t="shared" si="1"/>
        <v/>
      </c>
      <c r="R45" s="98"/>
      <c r="S45" s="99"/>
      <c r="T45" s="91" t="str">
        <f t="shared" si="2"/>
        <v/>
      </c>
      <c r="U45" s="92">
        <f t="shared" si="3"/>
        <v>15</v>
      </c>
      <c r="V45" s="43">
        <f t="shared" si="4"/>
        <v>0</v>
      </c>
    </row>
    <row r="46" spans="1:22" s="3" customFormat="1" ht="18" customHeight="1" x14ac:dyDescent="0.2">
      <c r="A46" s="12" t="str">
        <f>IF(ISBLANK(B46)=FALSE,COUNT(A$8:A45)+1,"")</f>
        <v/>
      </c>
      <c r="B46" s="20"/>
      <c r="C46" s="20"/>
      <c r="D46" s="17"/>
      <c r="E46" s="18"/>
      <c r="F46" s="8" t="str">
        <f t="shared" si="0"/>
        <v/>
      </c>
      <c r="G46" s="23"/>
      <c r="H46" s="56"/>
      <c r="I46" s="70"/>
      <c r="J46" s="56"/>
      <c r="K46" s="56"/>
      <c r="L46" s="56"/>
      <c r="M46" s="56"/>
      <c r="N46" s="23"/>
      <c r="O46" s="23"/>
      <c r="P46" s="56"/>
      <c r="Q46" s="86" t="str">
        <f t="shared" si="1"/>
        <v/>
      </c>
      <c r="R46" s="98"/>
      <c r="S46" s="99"/>
      <c r="T46" s="91" t="str">
        <f t="shared" si="2"/>
        <v/>
      </c>
      <c r="U46" s="92">
        <f t="shared" si="3"/>
        <v>15</v>
      </c>
      <c r="V46" s="43">
        <f t="shared" si="4"/>
        <v>0</v>
      </c>
    </row>
    <row r="47" spans="1:22" s="3" customFormat="1" ht="18" customHeight="1" x14ac:dyDescent="0.2">
      <c r="A47" s="12" t="str">
        <f>IF(ISBLANK(B47)=FALSE,COUNT(A$8:A46)+1,"")</f>
        <v/>
      </c>
      <c r="B47" s="20"/>
      <c r="C47" s="20"/>
      <c r="D47" s="17"/>
      <c r="E47" s="18"/>
      <c r="F47" s="8" t="str">
        <f t="shared" si="0"/>
        <v/>
      </c>
      <c r="G47" s="23"/>
      <c r="H47" s="56"/>
      <c r="I47" s="70"/>
      <c r="J47" s="56"/>
      <c r="K47" s="56"/>
      <c r="L47" s="56"/>
      <c r="M47" s="56"/>
      <c r="N47" s="23"/>
      <c r="O47" s="23"/>
      <c r="P47" s="56"/>
      <c r="Q47" s="86" t="str">
        <f t="shared" si="1"/>
        <v/>
      </c>
      <c r="R47" s="98"/>
      <c r="S47" s="99"/>
      <c r="T47" s="91" t="str">
        <f t="shared" si="2"/>
        <v/>
      </c>
      <c r="U47" s="92">
        <f t="shared" si="3"/>
        <v>15</v>
      </c>
      <c r="V47" s="43">
        <f t="shared" si="4"/>
        <v>0</v>
      </c>
    </row>
    <row r="48" spans="1:22" s="3" customFormat="1" ht="18" customHeight="1" x14ac:dyDescent="0.2">
      <c r="A48" s="12" t="str">
        <f>IF(ISBLANK(B48)=FALSE,COUNT(A$8:A47)+1,"")</f>
        <v/>
      </c>
      <c r="B48" s="20"/>
      <c r="C48" s="20"/>
      <c r="D48" s="17"/>
      <c r="E48" s="18"/>
      <c r="F48" s="8" t="str">
        <f t="shared" si="0"/>
        <v/>
      </c>
      <c r="G48" s="23"/>
      <c r="H48" s="56"/>
      <c r="I48" s="70"/>
      <c r="J48" s="56"/>
      <c r="K48" s="56"/>
      <c r="L48" s="56"/>
      <c r="M48" s="56"/>
      <c r="N48" s="23"/>
      <c r="O48" s="23"/>
      <c r="P48" s="56"/>
      <c r="Q48" s="86" t="str">
        <f t="shared" si="1"/>
        <v/>
      </c>
      <c r="R48" s="98"/>
      <c r="S48" s="99"/>
      <c r="T48" s="91" t="str">
        <f t="shared" si="2"/>
        <v/>
      </c>
      <c r="U48" s="92">
        <f t="shared" si="3"/>
        <v>15</v>
      </c>
      <c r="V48" s="43">
        <f t="shared" si="4"/>
        <v>0</v>
      </c>
    </row>
    <row r="49" spans="1:22" s="3" customFormat="1" ht="18" customHeight="1" x14ac:dyDescent="0.2">
      <c r="A49" s="12" t="str">
        <f>IF(ISBLANK(B49)=FALSE,COUNT(A$8:A48)+1,"")</f>
        <v/>
      </c>
      <c r="B49" s="20"/>
      <c r="C49" s="20"/>
      <c r="D49" s="17"/>
      <c r="E49" s="18"/>
      <c r="F49" s="8" t="str">
        <f t="shared" si="0"/>
        <v/>
      </c>
      <c r="G49" s="23"/>
      <c r="H49" s="56"/>
      <c r="I49" s="70"/>
      <c r="J49" s="56"/>
      <c r="K49" s="56"/>
      <c r="L49" s="56"/>
      <c r="M49" s="56"/>
      <c r="N49" s="23"/>
      <c r="O49" s="23"/>
      <c r="P49" s="56"/>
      <c r="Q49" s="86" t="str">
        <f t="shared" si="1"/>
        <v/>
      </c>
      <c r="R49" s="98"/>
      <c r="S49" s="99"/>
      <c r="T49" s="91" t="str">
        <f t="shared" si="2"/>
        <v/>
      </c>
      <c r="U49" s="92">
        <f t="shared" si="3"/>
        <v>15</v>
      </c>
      <c r="V49" s="43">
        <f t="shared" si="4"/>
        <v>0</v>
      </c>
    </row>
    <row r="50" spans="1:22" s="3" customFormat="1" ht="18" customHeight="1" x14ac:dyDescent="0.2">
      <c r="A50" s="12" t="str">
        <f>IF(ISBLANK(B50)=FALSE,COUNT(A$8:A49)+1,"")</f>
        <v/>
      </c>
      <c r="B50" s="20"/>
      <c r="C50" s="20"/>
      <c r="D50" s="17"/>
      <c r="E50" s="18"/>
      <c r="F50" s="8" t="str">
        <f t="shared" si="0"/>
        <v/>
      </c>
      <c r="G50" s="23"/>
      <c r="H50" s="56"/>
      <c r="I50" s="70"/>
      <c r="J50" s="56"/>
      <c r="K50" s="56"/>
      <c r="L50" s="56"/>
      <c r="M50" s="56"/>
      <c r="N50" s="23"/>
      <c r="O50" s="23"/>
      <c r="P50" s="56"/>
      <c r="Q50" s="86" t="str">
        <f t="shared" si="1"/>
        <v/>
      </c>
      <c r="R50" s="98"/>
      <c r="S50" s="99"/>
      <c r="T50" s="91" t="str">
        <f t="shared" si="2"/>
        <v/>
      </c>
      <c r="U50" s="92">
        <f t="shared" si="3"/>
        <v>15</v>
      </c>
      <c r="V50" s="43">
        <f t="shared" si="4"/>
        <v>0</v>
      </c>
    </row>
    <row r="51" spans="1:22" s="3" customFormat="1" ht="18" customHeight="1" x14ac:dyDescent="0.2">
      <c r="A51" s="12" t="str">
        <f>IF(ISBLANK(B51)=FALSE,COUNT(A$8:A50)+1,"")</f>
        <v/>
      </c>
      <c r="B51" s="20"/>
      <c r="C51" s="20"/>
      <c r="D51" s="17"/>
      <c r="E51" s="18"/>
      <c r="F51" s="8" t="str">
        <f t="shared" si="0"/>
        <v/>
      </c>
      <c r="G51" s="23"/>
      <c r="H51" s="56"/>
      <c r="I51" s="70"/>
      <c r="J51" s="56"/>
      <c r="K51" s="56"/>
      <c r="L51" s="56"/>
      <c r="M51" s="56"/>
      <c r="N51" s="23"/>
      <c r="O51" s="23"/>
      <c r="P51" s="56"/>
      <c r="Q51" s="86" t="str">
        <f t="shared" si="1"/>
        <v/>
      </c>
      <c r="R51" s="98"/>
      <c r="S51" s="99"/>
      <c r="T51" s="91" t="str">
        <f t="shared" si="2"/>
        <v/>
      </c>
      <c r="U51" s="92">
        <f t="shared" si="3"/>
        <v>15</v>
      </c>
      <c r="V51" s="43">
        <f t="shared" si="4"/>
        <v>0</v>
      </c>
    </row>
    <row r="52" spans="1:22" s="3" customFormat="1" ht="18" customHeight="1" x14ac:dyDescent="0.2">
      <c r="A52" s="12" t="str">
        <f>IF(ISBLANK(B52)=FALSE,COUNT(A$8:A51)+1,"")</f>
        <v/>
      </c>
      <c r="B52" s="20"/>
      <c r="C52" s="21"/>
      <c r="D52" s="17"/>
      <c r="E52" s="18"/>
      <c r="F52" s="8" t="str">
        <f t="shared" si="0"/>
        <v/>
      </c>
      <c r="G52" s="23"/>
      <c r="H52" s="56"/>
      <c r="I52" s="70"/>
      <c r="J52" s="56"/>
      <c r="K52" s="56"/>
      <c r="L52" s="56"/>
      <c r="M52" s="56"/>
      <c r="N52" s="23"/>
      <c r="O52" s="23"/>
      <c r="P52" s="56"/>
      <c r="Q52" s="86" t="str">
        <f t="shared" si="1"/>
        <v/>
      </c>
      <c r="R52" s="98"/>
      <c r="S52" s="99"/>
      <c r="T52" s="91" t="str">
        <f t="shared" si="2"/>
        <v/>
      </c>
      <c r="U52" s="92">
        <f t="shared" si="3"/>
        <v>15</v>
      </c>
      <c r="V52" s="43">
        <f t="shared" si="4"/>
        <v>0</v>
      </c>
    </row>
    <row r="53" spans="1:22" s="3" customFormat="1" ht="18" customHeight="1" x14ac:dyDescent="0.2">
      <c r="A53" s="12" t="str">
        <f>IF(ISBLANK(B53)=FALSE,COUNT(A$8:A52)+1,"")</f>
        <v/>
      </c>
      <c r="B53" s="20"/>
      <c r="C53" s="20"/>
      <c r="D53" s="17"/>
      <c r="E53" s="18"/>
      <c r="F53" s="8" t="str">
        <f t="shared" si="0"/>
        <v/>
      </c>
      <c r="G53" s="23"/>
      <c r="H53" s="56"/>
      <c r="I53" s="70"/>
      <c r="J53" s="56"/>
      <c r="K53" s="56"/>
      <c r="L53" s="56"/>
      <c r="M53" s="56"/>
      <c r="N53" s="23"/>
      <c r="O53" s="23"/>
      <c r="P53" s="56"/>
      <c r="Q53" s="86" t="str">
        <f t="shared" si="1"/>
        <v/>
      </c>
      <c r="R53" s="98"/>
      <c r="S53" s="99"/>
      <c r="T53" s="91" t="str">
        <f t="shared" si="2"/>
        <v/>
      </c>
      <c r="U53" s="92">
        <f t="shared" si="3"/>
        <v>15</v>
      </c>
      <c r="V53" s="43">
        <f t="shared" si="4"/>
        <v>0</v>
      </c>
    </row>
    <row r="54" spans="1:22" s="3" customFormat="1" ht="18" customHeight="1" x14ac:dyDescent="0.2">
      <c r="A54" s="12" t="str">
        <f>IF(ISBLANK(B54)=FALSE,COUNT(A$8:A53)+1,"")</f>
        <v/>
      </c>
      <c r="B54" s="22"/>
      <c r="C54" s="20"/>
      <c r="D54" s="17"/>
      <c r="E54" s="18"/>
      <c r="F54" s="8" t="str">
        <f t="shared" si="0"/>
        <v/>
      </c>
      <c r="G54" s="23"/>
      <c r="H54" s="56"/>
      <c r="I54" s="70"/>
      <c r="J54" s="56"/>
      <c r="K54" s="56"/>
      <c r="L54" s="56"/>
      <c r="M54" s="56"/>
      <c r="N54" s="23"/>
      <c r="O54" s="23"/>
      <c r="P54" s="56"/>
      <c r="Q54" s="86" t="str">
        <f t="shared" si="1"/>
        <v/>
      </c>
      <c r="R54" s="98"/>
      <c r="S54" s="99"/>
      <c r="T54" s="91" t="str">
        <f t="shared" si="2"/>
        <v/>
      </c>
      <c r="U54" s="92">
        <f t="shared" si="3"/>
        <v>15</v>
      </c>
      <c r="V54" s="43">
        <f t="shared" si="4"/>
        <v>0</v>
      </c>
    </row>
    <row r="55" spans="1:22" s="3" customFormat="1" ht="18" customHeight="1" x14ac:dyDescent="0.2">
      <c r="A55" s="12" t="str">
        <f>IF(ISBLANK(B55)=FALSE,COUNT(A$8:A54)+1,"")</f>
        <v/>
      </c>
      <c r="B55" s="16"/>
      <c r="C55" s="16"/>
      <c r="D55" s="17"/>
      <c r="E55" s="18"/>
      <c r="F55" s="8" t="str">
        <f t="shared" si="0"/>
        <v/>
      </c>
      <c r="G55" s="23"/>
      <c r="H55" s="56"/>
      <c r="I55" s="70"/>
      <c r="J55" s="56"/>
      <c r="K55" s="56"/>
      <c r="L55" s="56"/>
      <c r="M55" s="56"/>
      <c r="N55" s="23"/>
      <c r="O55" s="23"/>
      <c r="P55" s="56"/>
      <c r="Q55" s="86" t="str">
        <f t="shared" si="1"/>
        <v/>
      </c>
      <c r="R55" s="98"/>
      <c r="S55" s="99"/>
      <c r="T55" s="91" t="str">
        <f t="shared" si="2"/>
        <v/>
      </c>
      <c r="U55" s="92">
        <f t="shared" si="3"/>
        <v>15</v>
      </c>
      <c r="V55" s="43">
        <f t="shared" si="4"/>
        <v>0</v>
      </c>
    </row>
    <row r="56" spans="1:22" s="3" customFormat="1" ht="18" customHeight="1" x14ac:dyDescent="0.2">
      <c r="A56" s="12" t="str">
        <f>IF(ISBLANK(B56)=FALSE,COUNT(A$8:A55)+1,"")</f>
        <v/>
      </c>
      <c r="B56" s="16"/>
      <c r="C56" s="16"/>
      <c r="D56" s="17"/>
      <c r="E56" s="18"/>
      <c r="F56" s="8" t="str">
        <f t="shared" si="0"/>
        <v/>
      </c>
      <c r="G56" s="23"/>
      <c r="H56" s="56"/>
      <c r="I56" s="70"/>
      <c r="J56" s="56"/>
      <c r="K56" s="56"/>
      <c r="L56" s="56"/>
      <c r="M56" s="56"/>
      <c r="N56" s="23"/>
      <c r="O56" s="23"/>
      <c r="P56" s="56"/>
      <c r="Q56" s="86" t="str">
        <f t="shared" si="1"/>
        <v/>
      </c>
      <c r="R56" s="98"/>
      <c r="S56" s="99"/>
      <c r="T56" s="91" t="str">
        <f t="shared" si="2"/>
        <v/>
      </c>
      <c r="U56" s="92">
        <f t="shared" si="3"/>
        <v>15</v>
      </c>
      <c r="V56" s="43">
        <f t="shared" si="4"/>
        <v>0</v>
      </c>
    </row>
    <row r="57" spans="1:22" s="3" customFormat="1" ht="18" customHeight="1" x14ac:dyDescent="0.2">
      <c r="A57" s="12" t="str">
        <f>IF(ISBLANK(B57)=FALSE,COUNT(A$8:A56)+1,"")</f>
        <v/>
      </c>
      <c r="B57" s="13"/>
      <c r="C57" s="13"/>
      <c r="D57" s="14"/>
      <c r="E57" s="15"/>
      <c r="F57" s="8" t="str">
        <f t="shared" si="0"/>
        <v/>
      </c>
      <c r="G57" s="23"/>
      <c r="H57" s="56"/>
      <c r="I57" s="70"/>
      <c r="J57" s="56"/>
      <c r="K57" s="56"/>
      <c r="L57" s="56"/>
      <c r="M57" s="56"/>
      <c r="N57" s="23"/>
      <c r="O57" s="23"/>
      <c r="P57" s="56"/>
      <c r="Q57" s="86" t="str">
        <f t="shared" si="1"/>
        <v/>
      </c>
      <c r="R57" s="98"/>
      <c r="S57" s="99"/>
      <c r="T57" s="91" t="str">
        <f t="shared" si="2"/>
        <v/>
      </c>
      <c r="U57" s="92">
        <f t="shared" si="3"/>
        <v>15</v>
      </c>
      <c r="V57" s="43">
        <f t="shared" si="4"/>
        <v>0</v>
      </c>
    </row>
    <row r="59" spans="1:22" hidden="1" x14ac:dyDescent="0.2">
      <c r="G59" s="2">
        <f>COUNTA(G8:G57)</f>
        <v>0</v>
      </c>
      <c r="I59" s="2">
        <f>SUM(IF(FREQUENCY(I8:I57,I8:I57)&gt;0,1))</f>
        <v>0</v>
      </c>
      <c r="K59" s="102">
        <f t="array" ref="K59">SUM(IF(FREQUENCY(IF(LEN(K8:K57)&gt;0,MATCH(K8:K57,K8:K57,0),""),IF(LEN(K8:K57)&gt;0,MATCH(K8:K57,K8:K57,0),""))&gt;0,1))</f>
        <v>0</v>
      </c>
      <c r="N59" s="102">
        <f t="array" ref="N59">SUM(IF(FREQUENCY(IF(LEN(N8:N57)&gt;0,MATCH(N8:N57,N8:N57,0),""),IF(LEN(N8:N57)&gt;0,MATCH(N8:N57,N8:N57,0),""))&gt;0,1))</f>
        <v>0</v>
      </c>
      <c r="T59" s="93">
        <f>COUNTIF(T8:T57,"ERROR")</f>
        <v>0</v>
      </c>
      <c r="V59" s="2">
        <f>SUM(G59,I59,K59,N59)</f>
        <v>0</v>
      </c>
    </row>
    <row r="61" spans="1:22" x14ac:dyDescent="0.2">
      <c r="K61" s="101"/>
    </row>
  </sheetData>
  <sheetProtection algorithmName="SHA-512" hashValue="EUNHqXvGX6pqT1A7nVL84PMVn/3hAovOjIwyUIDMAtToICXbpXn8EDqc3wGduVY7vwd7p9bf0Tn7gOxkONOrHQ==" saltValue="qPaDCWPrlBHLGCJ8AuTS5g==" spinCount="100000" sheet="1" objects="1" scenarios="1"/>
  <mergeCells count="15">
    <mergeCell ref="S5:S6"/>
    <mergeCell ref="A3:S3"/>
    <mergeCell ref="K5:M5"/>
    <mergeCell ref="N5:P5"/>
    <mergeCell ref="A1:Q1"/>
    <mergeCell ref="Q5:Q6"/>
    <mergeCell ref="F5:F6"/>
    <mergeCell ref="E5:E6"/>
    <mergeCell ref="D5:D6"/>
    <mergeCell ref="C5:C6"/>
    <mergeCell ref="B5:B6"/>
    <mergeCell ref="A5:A6"/>
    <mergeCell ref="G5:H5"/>
    <mergeCell ref="I5:J5"/>
    <mergeCell ref="A2:S2"/>
  </mergeCells>
  <phoneticPr fontId="1" type="noConversion"/>
  <conditionalFormatting sqref="A8:E57 G8:S57">
    <cfRule type="expression" dxfId="23" priority="3">
      <formula>$T8="OKAY"</formula>
    </cfRule>
  </conditionalFormatting>
  <conditionalFormatting sqref="G8:P57">
    <cfRule type="expression" dxfId="22" priority="94">
      <formula>COUNTA($G8:$P8)&gt;0</formula>
    </cfRule>
  </conditionalFormatting>
  <conditionalFormatting sqref="B8:E57 G8:P57">
    <cfRule type="expression" dxfId="21" priority="96">
      <formula>($A7="")</formula>
    </cfRule>
  </conditionalFormatting>
  <conditionalFormatting sqref="G8:G57">
    <cfRule type="expression" dxfId="20" priority="6">
      <formula>AND(NOT(ISBLANK($H8)),ISBLANK($G8))</formula>
    </cfRule>
  </conditionalFormatting>
  <conditionalFormatting sqref="B8:E57">
    <cfRule type="expression" dxfId="19" priority="5">
      <formula>AND(COUNTA($B8:$E8,$G8:$P8,$R8:$S8)&gt;0,ISBLANK(B8))</formula>
    </cfRule>
  </conditionalFormatting>
  <conditionalFormatting sqref="I8:I57">
    <cfRule type="expression" dxfId="18" priority="7">
      <formula>AND(NOT(ISBLANK($J8)),ISBLANK($I8))</formula>
    </cfRule>
  </conditionalFormatting>
  <conditionalFormatting sqref="K8:K57">
    <cfRule type="expression" dxfId="17" priority="36">
      <formula>AND(NOT(ISBLANK($M8)),ISBLANK($K8))</formula>
    </cfRule>
  </conditionalFormatting>
  <conditionalFormatting sqref="N8:N57">
    <cfRule type="expression" dxfId="16" priority="91">
      <formula>AND(NOT(ISBLANK($P8)),ISBLANK($N8))</formula>
    </cfRule>
  </conditionalFormatting>
  <conditionalFormatting sqref="G8:G57 I8:I57 K8:K57 N8:N57">
    <cfRule type="expression" dxfId="15" priority="4">
      <formula>AND(COUNTA($B8:$E8,$R8:$S8)&gt;0,COUNTA($G8,$I8,$K8,$N8)=0)</formula>
    </cfRule>
  </conditionalFormatting>
  <conditionalFormatting sqref="B8:E57 G8:P57 R8:S57">
    <cfRule type="expression" dxfId="14" priority="95">
      <formula>ISBLANK(B8)=FALSE</formula>
    </cfRule>
  </conditionalFormatting>
  <conditionalFormatting sqref="R8:S57">
    <cfRule type="expression" dxfId="13" priority="1">
      <formula>COUNTA($R8:$S8)=1</formula>
    </cfRule>
    <cfRule type="expression" dxfId="12" priority="2">
      <formula>($A7="")</formula>
    </cfRule>
  </conditionalFormatting>
  <dataValidations count="6">
    <dataValidation type="list" allowBlank="1" showErrorMessage="1" errorTitle="Eingabefehler" error="Das Geschlecht muss mit   m   oder  w   angegeben werden!" sqref="D7:D57">
      <formula1>"w,m"</formula1>
    </dataValidation>
    <dataValidation type="list" allowBlank="1" showInputMessage="1" showErrorMessage="1" sqref="K8:K57">
      <formula1>"KG1,KG2,KG3,KG4,KG5,KG6,KG7,KG8,KG9"</formula1>
    </dataValidation>
    <dataValidation type="list" allowBlank="1" showInputMessage="1" showErrorMessage="1" sqref="N8:N57">
      <formula1>"GG1,GG2,GG3,GG4,GG5,GG6,GG7,GG8,GG9"</formula1>
    </dataValidation>
    <dataValidation type="whole" allowBlank="1" showInputMessage="1" showErrorMessage="1" sqref="I8:I57">
      <formula1>1</formula1>
      <formula2>99</formula2>
    </dataValidation>
    <dataValidation type="list" allowBlank="1" showInputMessage="1" showErrorMessage="1" sqref="G8:G57 L8:L57 O8:O57">
      <formula1>"ja,"</formula1>
    </dataValidation>
    <dataValidation type="list" allowBlank="1" showInputMessage="1" showErrorMessage="1" sqref="S8:S57">
      <formula1>"ja,nein"</formula1>
    </dataValidation>
  </dataValidations>
  <pageMargins left="0.74803149606299213" right="0.74803149606299213" top="0.98425196850393704" bottom="0.98425196850393704" header="0.51181102362204722" footer="0.51181102362204722"/>
  <pageSetup paperSize="9" scale="34" orientation="portrait" r:id="rId1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II53"/>
  <sheetViews>
    <sheetView zoomScaleNormal="100" zoomScaleSheetLayoutView="100" zoomScalePageLayoutView="120" workbookViewId="0">
      <pane ySplit="8" topLeftCell="A9" activePane="bottomLeft" state="frozen"/>
      <selection pane="bottomLeft" activeCell="B10" sqref="B10"/>
    </sheetView>
  </sheetViews>
  <sheetFormatPr baseColWidth="10" defaultColWidth="9.875" defaultRowHeight="12.75" x14ac:dyDescent="0.2"/>
  <cols>
    <col min="1" max="1" width="3.375" style="2" customWidth="1"/>
    <col min="2" max="3" width="20.625" style="2" customWidth="1"/>
    <col min="4" max="4" width="10.625" style="2" customWidth="1"/>
    <col min="5" max="5" width="6.625" style="2" customWidth="1"/>
    <col min="6" max="24" width="10.625" style="2" customWidth="1"/>
    <col min="25" max="25" width="20.625" style="2" customWidth="1"/>
    <col min="26" max="26" width="16.25" style="2" hidden="1" customWidth="1"/>
    <col min="27" max="27" width="9.875" style="2" hidden="1" customWidth="1"/>
    <col min="28" max="28" width="17.25" style="2" hidden="1" customWidth="1"/>
    <col min="29" max="16384" width="9.875" style="2"/>
  </cols>
  <sheetData>
    <row r="1" spans="1:243" s="40" customFormat="1" ht="30" customHeight="1" x14ac:dyDescent="0.2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</row>
    <row r="2" spans="1:243" s="40" customFormat="1" ht="30" customHeight="1" x14ac:dyDescent="0.2">
      <c r="A2" s="118" t="str">
        <f>'allg. Daten'!A2:D2</f>
        <v>Deutsche Meisterschaft Einrad Freestyle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</row>
    <row r="3" spans="1:243" s="41" customFormat="1" ht="30" customHeight="1" x14ac:dyDescent="0.2">
      <c r="A3" s="120" t="str">
        <f>'allg. Daten'!A3:D3</f>
        <v>28. – 30.11.2025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43" s="42" customFormat="1" ht="1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3" s="42" customFormat="1" ht="60" customHeight="1" x14ac:dyDescent="0.2">
      <c r="A5" s="145" t="s">
        <v>70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</row>
    <row r="6" spans="1:243" s="42" customFormat="1" ht="30" customHeight="1" x14ac:dyDescent="0.2">
      <c r="A6" s="146" t="s">
        <v>24</v>
      </c>
      <c r="B6" s="149" t="s">
        <v>10</v>
      </c>
      <c r="C6" s="149" t="s">
        <v>11</v>
      </c>
      <c r="D6" s="155" t="s">
        <v>28</v>
      </c>
      <c r="E6" s="155" t="s">
        <v>62</v>
      </c>
      <c r="F6" s="143" t="s">
        <v>41</v>
      </c>
      <c r="G6" s="144"/>
      <c r="H6" s="144"/>
      <c r="I6" s="144"/>
      <c r="J6" s="144"/>
      <c r="K6" s="144"/>
      <c r="L6" s="144"/>
      <c r="M6" s="144"/>
      <c r="N6" s="144"/>
      <c r="O6" s="143" t="s">
        <v>42</v>
      </c>
      <c r="P6" s="144"/>
      <c r="Q6" s="144"/>
      <c r="R6" s="144"/>
      <c r="S6" s="144"/>
      <c r="T6" s="144"/>
      <c r="U6" s="143" t="s">
        <v>48</v>
      </c>
      <c r="V6" s="144"/>
      <c r="W6" s="144"/>
      <c r="X6" s="144"/>
      <c r="Y6" s="152" t="s">
        <v>53</v>
      </c>
      <c r="AA6" s="104" t="s">
        <v>71</v>
      </c>
      <c r="AB6" s="1">
        <f>'Meldung Teilnehmer'!V59</f>
        <v>0</v>
      </c>
    </row>
    <row r="7" spans="1:243" s="42" customFormat="1" ht="30" customHeight="1" x14ac:dyDescent="0.2">
      <c r="A7" s="147"/>
      <c r="B7" s="150"/>
      <c r="C7" s="150"/>
      <c r="D7" s="156"/>
      <c r="E7" s="158"/>
      <c r="F7" s="77" t="s">
        <v>86</v>
      </c>
      <c r="G7" s="77" t="s">
        <v>89</v>
      </c>
      <c r="H7" s="77" t="s">
        <v>87</v>
      </c>
      <c r="I7" s="77" t="s">
        <v>90</v>
      </c>
      <c r="J7" s="77" t="s">
        <v>88</v>
      </c>
      <c r="K7" s="77" t="s">
        <v>91</v>
      </c>
      <c r="L7" s="77" t="s">
        <v>45</v>
      </c>
      <c r="M7" s="77" t="s">
        <v>46</v>
      </c>
      <c r="N7" s="77" t="s">
        <v>47</v>
      </c>
      <c r="O7" s="77" t="s">
        <v>82</v>
      </c>
      <c r="P7" s="77" t="s">
        <v>83</v>
      </c>
      <c r="Q7" s="77" t="s">
        <v>84</v>
      </c>
      <c r="R7" s="77" t="s">
        <v>85</v>
      </c>
      <c r="S7" s="77" t="s">
        <v>43</v>
      </c>
      <c r="T7" s="77" t="s">
        <v>44</v>
      </c>
      <c r="U7" s="77" t="s">
        <v>49</v>
      </c>
      <c r="V7" s="77" t="s">
        <v>50</v>
      </c>
      <c r="W7" s="77" t="s">
        <v>51</v>
      </c>
      <c r="X7" s="77" t="s">
        <v>52</v>
      </c>
      <c r="Y7" s="153"/>
      <c r="AA7" s="104" t="s">
        <v>72</v>
      </c>
      <c r="AB7" s="1">
        <f>ROUNDUP(AB6/2,0)*4</f>
        <v>0</v>
      </c>
    </row>
    <row r="8" spans="1:243" s="1" customFormat="1" ht="30" customHeight="1" x14ac:dyDescent="0.2">
      <c r="A8" s="148"/>
      <c r="B8" s="151"/>
      <c r="C8" s="151"/>
      <c r="D8" s="157"/>
      <c r="E8" s="159"/>
      <c r="F8" s="63" t="s">
        <v>64</v>
      </c>
      <c r="G8" s="113" t="s">
        <v>64</v>
      </c>
      <c r="H8" s="76" t="s">
        <v>64</v>
      </c>
      <c r="I8" s="113" t="s">
        <v>64</v>
      </c>
      <c r="J8" s="76" t="s">
        <v>64</v>
      </c>
      <c r="K8" s="113" t="s">
        <v>64</v>
      </c>
      <c r="L8" s="76" t="s">
        <v>64</v>
      </c>
      <c r="M8" s="76" t="s">
        <v>64</v>
      </c>
      <c r="N8" s="76" t="s">
        <v>64</v>
      </c>
      <c r="O8" s="76" t="s">
        <v>64</v>
      </c>
      <c r="P8" s="113" t="s">
        <v>64</v>
      </c>
      <c r="Q8" s="76" t="s">
        <v>64</v>
      </c>
      <c r="R8" s="76" t="s">
        <v>64</v>
      </c>
      <c r="S8" s="76" t="s">
        <v>64</v>
      </c>
      <c r="T8" s="76" t="s">
        <v>64</v>
      </c>
      <c r="U8" s="76" t="s">
        <v>64</v>
      </c>
      <c r="V8" s="76" t="s">
        <v>64</v>
      </c>
      <c r="W8" s="76" t="s">
        <v>64</v>
      </c>
      <c r="X8" s="76" t="s">
        <v>64</v>
      </c>
      <c r="Y8" s="154"/>
      <c r="AA8" s="103" t="s">
        <v>73</v>
      </c>
      <c r="AB8" s="1">
        <f>ROUNDUP(AB6/4,0)</f>
        <v>0</v>
      </c>
    </row>
    <row r="9" spans="1:243" ht="18" customHeight="1" x14ac:dyDescent="0.2">
      <c r="A9" s="58">
        <v>0</v>
      </c>
      <c r="B9" s="59" t="s">
        <v>13</v>
      </c>
      <c r="C9" s="57" t="s">
        <v>14</v>
      </c>
      <c r="D9" s="7">
        <v>36697</v>
      </c>
      <c r="E9" s="8">
        <f>IF(ISBLANK(D9)=FALSE,DATEDIF(D9,DATE(2025,11,28),"Y"),"")</f>
        <v>21</v>
      </c>
      <c r="F9" s="61"/>
      <c r="G9" s="61"/>
      <c r="H9" s="61" t="s">
        <v>65</v>
      </c>
      <c r="I9" s="61"/>
      <c r="J9" s="61" t="s">
        <v>65</v>
      </c>
      <c r="K9" s="61"/>
      <c r="L9" s="61"/>
      <c r="M9" s="61" t="s">
        <v>65</v>
      </c>
      <c r="N9" s="61" t="s">
        <v>65</v>
      </c>
      <c r="O9" s="61"/>
      <c r="P9" s="61"/>
      <c r="Q9" s="61" t="s">
        <v>65</v>
      </c>
      <c r="R9" s="61" t="s">
        <v>65</v>
      </c>
      <c r="S9" s="61"/>
      <c r="T9" s="61" t="s">
        <v>65</v>
      </c>
      <c r="U9" s="61"/>
      <c r="V9" s="61" t="s">
        <v>65</v>
      </c>
      <c r="W9" s="61" t="s">
        <v>65</v>
      </c>
      <c r="X9" s="61" t="s">
        <v>65</v>
      </c>
      <c r="Y9" s="24"/>
      <c r="Z9" s="105"/>
      <c r="AA9" s="105"/>
      <c r="AB9" s="105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</row>
    <row r="10" spans="1:243" ht="18" customHeight="1" x14ac:dyDescent="0.2">
      <c r="A10" s="11" t="str">
        <f>IF(AB8&gt;0,1,IF(ISBLANK(B10)=FALSE,1,""))</f>
        <v/>
      </c>
      <c r="B10" s="13"/>
      <c r="C10" s="13"/>
      <c r="D10" s="79"/>
      <c r="E10" s="8" t="str">
        <f t="shared" ref="E10:E39" si="0">IF(ISBLANK(D10)=FALSE,DATEDIF(D10,DATE(2025,11,28),"Y"),"")</f>
        <v/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71"/>
      <c r="Z10" s="105" t="str">
        <f>IF(AND(A10="",COUNTA(B10:D10,F10:X10)&lt;1),"",IF(OR(COUNTA(B10:D10)&lt;3,COUNTA(F10:X10)&lt;1,E10&lt;16),"ERROR","OKAY"))</f>
        <v/>
      </c>
      <c r="AA10" s="105"/>
      <c r="AB10" s="105">
        <f>COUNTA(F10:N10)*2+COUNTA(O10:X10)</f>
        <v>0</v>
      </c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</row>
    <row r="11" spans="1:243" ht="18" customHeight="1" x14ac:dyDescent="0.2">
      <c r="A11" s="12" t="str">
        <f>IF(Z8&gt;1,2,IF(ISBLANK(B11)=FALSE,COUNT(A10)+1,""))</f>
        <v/>
      </c>
      <c r="B11" s="13"/>
      <c r="C11" s="13"/>
      <c r="D11" s="79"/>
      <c r="E11" s="8" t="str">
        <f t="shared" si="0"/>
        <v/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71"/>
      <c r="Z11" s="105" t="str">
        <f t="shared" ref="Z11:Z39" si="1">IF(AND(A11="",COUNTA(B11:D11,F11:X11)&lt;1),"",IF(OR(COUNTA(B11:D11)&lt;3,COUNTA(F11:X11)&lt;1),"ERROR","OKAY"))</f>
        <v/>
      </c>
      <c r="AA11" s="105"/>
      <c r="AB11" s="105">
        <f t="shared" ref="AB11:AB39" si="2">COUNTA(F11:N11)*2+COUNTA(O11:X11)</f>
        <v>0</v>
      </c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</row>
    <row r="12" spans="1:243" ht="18" customHeight="1" x14ac:dyDescent="0.2">
      <c r="A12" s="12" t="str">
        <f>IF(Z8&gt;2,3,IF(ISBLANK(B12)=FALSE,COUNT(A$10:A11)+1,""))</f>
        <v/>
      </c>
      <c r="B12" s="16"/>
      <c r="C12" s="19"/>
      <c r="D12" s="79"/>
      <c r="E12" s="8" t="str">
        <f t="shared" si="0"/>
        <v/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71"/>
      <c r="Z12" s="105" t="str">
        <f t="shared" si="1"/>
        <v/>
      </c>
      <c r="AA12" s="105"/>
      <c r="AB12" s="105">
        <f t="shared" si="2"/>
        <v>0</v>
      </c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</row>
    <row r="13" spans="1:243" ht="18" customHeight="1" x14ac:dyDescent="0.2">
      <c r="A13" s="12" t="str">
        <f>IF(Z8&gt;3,4,IF(ISBLANK(B13)=FALSE,COUNT(A$10:A12)+1,""))</f>
        <v/>
      </c>
      <c r="B13" s="16"/>
      <c r="C13" s="19"/>
      <c r="D13" s="79"/>
      <c r="E13" s="8" t="str">
        <f t="shared" si="0"/>
        <v/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71"/>
      <c r="Z13" s="105" t="str">
        <f t="shared" si="1"/>
        <v/>
      </c>
      <c r="AA13" s="105"/>
      <c r="AB13" s="105">
        <f t="shared" si="2"/>
        <v>0</v>
      </c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</row>
    <row r="14" spans="1:243" ht="18" customHeight="1" x14ac:dyDescent="0.2">
      <c r="A14" s="12" t="str">
        <f>IF(Z8&gt;4,5,IF(ISBLANK(B14)=FALSE,COUNT(A$10:A13)+1,""))</f>
        <v/>
      </c>
      <c r="B14" s="16"/>
      <c r="C14" s="19"/>
      <c r="D14" s="79"/>
      <c r="E14" s="8" t="str">
        <f t="shared" si="0"/>
        <v/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71"/>
      <c r="Z14" s="105" t="str">
        <f t="shared" si="1"/>
        <v/>
      </c>
      <c r="AA14" s="105"/>
      <c r="AB14" s="105">
        <f t="shared" si="2"/>
        <v>0</v>
      </c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</row>
    <row r="15" spans="1:243" ht="18" customHeight="1" x14ac:dyDescent="0.2">
      <c r="A15" s="12" t="str">
        <f>IF(ISBLANK(B15)=FALSE,COUNT(A$10:A14)+1,"")</f>
        <v/>
      </c>
      <c r="B15" s="16"/>
      <c r="C15" s="19"/>
      <c r="D15" s="79"/>
      <c r="E15" s="8" t="str">
        <f t="shared" si="0"/>
        <v/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71"/>
      <c r="Z15" s="105" t="str">
        <f t="shared" si="1"/>
        <v/>
      </c>
      <c r="AA15" s="105"/>
      <c r="AB15" s="105">
        <f t="shared" si="2"/>
        <v>0</v>
      </c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  <c r="IF15" s="43"/>
      <c r="IG15" s="43"/>
      <c r="IH15" s="43"/>
      <c r="II15" s="43"/>
    </row>
    <row r="16" spans="1:243" ht="18" customHeight="1" x14ac:dyDescent="0.2">
      <c r="A16" s="12" t="str">
        <f>IF(ISBLANK(B16)=FALSE,COUNT(A$10:A15)+1,"")</f>
        <v/>
      </c>
      <c r="B16" s="16"/>
      <c r="C16" s="19"/>
      <c r="D16" s="79"/>
      <c r="E16" s="8" t="str">
        <f t="shared" si="0"/>
        <v/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71"/>
      <c r="Z16" s="105" t="str">
        <f t="shared" si="1"/>
        <v/>
      </c>
      <c r="AA16" s="105"/>
      <c r="AB16" s="105">
        <f t="shared" si="2"/>
        <v>0</v>
      </c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  <c r="IF16" s="43"/>
      <c r="IG16" s="43"/>
      <c r="IH16" s="43"/>
      <c r="II16" s="43"/>
    </row>
    <row r="17" spans="1:243" ht="18" customHeight="1" x14ac:dyDescent="0.2">
      <c r="A17" s="12" t="str">
        <f>IF(ISBLANK(B17)=FALSE,COUNT(A$10:A16)+1,"")</f>
        <v/>
      </c>
      <c r="B17" s="16"/>
      <c r="C17" s="19"/>
      <c r="D17" s="79"/>
      <c r="E17" s="8" t="str">
        <f t="shared" si="0"/>
        <v/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71"/>
      <c r="Z17" s="105" t="str">
        <f t="shared" si="1"/>
        <v/>
      </c>
      <c r="AA17" s="105"/>
      <c r="AB17" s="105">
        <f t="shared" si="2"/>
        <v>0</v>
      </c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  <c r="IF17" s="43"/>
      <c r="IG17" s="43"/>
      <c r="IH17" s="43"/>
      <c r="II17" s="43"/>
    </row>
    <row r="18" spans="1:243" ht="18" customHeight="1" x14ac:dyDescent="0.2">
      <c r="A18" s="12" t="str">
        <f>IF(ISBLANK(B18)=FALSE,COUNT(A$10:A17)+1,"")</f>
        <v/>
      </c>
      <c r="B18" s="16"/>
      <c r="C18" s="19"/>
      <c r="D18" s="79"/>
      <c r="E18" s="8" t="str">
        <f t="shared" si="0"/>
        <v/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71"/>
      <c r="Z18" s="105" t="str">
        <f t="shared" si="1"/>
        <v/>
      </c>
      <c r="AA18" s="105"/>
      <c r="AB18" s="105">
        <f t="shared" si="2"/>
        <v>0</v>
      </c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  <c r="IF18" s="43"/>
      <c r="IG18" s="43"/>
      <c r="IH18" s="43"/>
      <c r="II18" s="43"/>
    </row>
    <row r="19" spans="1:243" ht="18" customHeight="1" x14ac:dyDescent="0.2">
      <c r="A19" s="12" t="str">
        <f>IF(ISBLANK(B19)=FALSE,COUNT(A$10:A18)+1,"")</f>
        <v/>
      </c>
      <c r="B19" s="16"/>
      <c r="C19" s="19"/>
      <c r="D19" s="79"/>
      <c r="E19" s="8" t="str">
        <f t="shared" si="0"/>
        <v/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71"/>
      <c r="Z19" s="105" t="str">
        <f t="shared" si="1"/>
        <v/>
      </c>
      <c r="AA19" s="105"/>
      <c r="AB19" s="105">
        <f t="shared" si="2"/>
        <v>0</v>
      </c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  <c r="IG19" s="43"/>
      <c r="IH19" s="43"/>
      <c r="II19" s="43"/>
    </row>
    <row r="20" spans="1:243" ht="18" customHeight="1" x14ac:dyDescent="0.2">
      <c r="A20" s="12" t="str">
        <f>IF(ISBLANK(B20)=FALSE,COUNT(A$10:A19)+1,"")</f>
        <v/>
      </c>
      <c r="B20" s="16"/>
      <c r="C20" s="16"/>
      <c r="D20" s="13"/>
      <c r="E20" s="8" t="str">
        <f t="shared" si="0"/>
        <v/>
      </c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71"/>
      <c r="Z20" s="105" t="str">
        <f t="shared" si="1"/>
        <v/>
      </c>
      <c r="AA20" s="105"/>
      <c r="AB20" s="105">
        <f t="shared" si="2"/>
        <v>0</v>
      </c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  <c r="IG20" s="43"/>
      <c r="IH20" s="43"/>
      <c r="II20" s="43"/>
    </row>
    <row r="21" spans="1:243" ht="18" customHeight="1" x14ac:dyDescent="0.2">
      <c r="A21" s="12" t="str">
        <f>IF(ISBLANK(B21)=FALSE,COUNT(A$10:A20)+1,"")</f>
        <v/>
      </c>
      <c r="B21" s="16"/>
      <c r="C21" s="16"/>
      <c r="D21" s="13"/>
      <c r="E21" s="8" t="str">
        <f t="shared" si="0"/>
        <v/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71"/>
      <c r="Z21" s="105" t="str">
        <f t="shared" si="1"/>
        <v/>
      </c>
      <c r="AA21" s="105"/>
      <c r="AB21" s="105">
        <f t="shared" si="2"/>
        <v>0</v>
      </c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  <c r="IG21" s="43"/>
      <c r="IH21" s="43"/>
      <c r="II21" s="43"/>
    </row>
    <row r="22" spans="1:243" ht="18" customHeight="1" x14ac:dyDescent="0.2">
      <c r="A22" s="12" t="str">
        <f>IF(ISBLANK(B22)=FALSE,COUNT(A$10:A21)+1,"")</f>
        <v/>
      </c>
      <c r="B22" s="16"/>
      <c r="C22" s="16"/>
      <c r="D22" s="13"/>
      <c r="E22" s="8" t="str">
        <f t="shared" si="0"/>
        <v/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71"/>
      <c r="Z22" s="105" t="str">
        <f t="shared" si="1"/>
        <v/>
      </c>
      <c r="AA22" s="105"/>
      <c r="AB22" s="105">
        <f t="shared" si="2"/>
        <v>0</v>
      </c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</row>
    <row r="23" spans="1:243" ht="18" customHeight="1" x14ac:dyDescent="0.2">
      <c r="A23" s="12" t="str">
        <f>IF(ISBLANK(B23)=FALSE,COUNT(A$10:A22)+1,"")</f>
        <v/>
      </c>
      <c r="B23" s="16"/>
      <c r="C23" s="16"/>
      <c r="D23" s="13"/>
      <c r="E23" s="8" t="str">
        <f t="shared" si="0"/>
        <v/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71"/>
      <c r="Z23" s="105" t="str">
        <f t="shared" si="1"/>
        <v/>
      </c>
      <c r="AA23" s="105"/>
      <c r="AB23" s="105">
        <f t="shared" si="2"/>
        <v>0</v>
      </c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</row>
    <row r="24" spans="1:243" ht="18" customHeight="1" x14ac:dyDescent="0.2">
      <c r="A24" s="12" t="str">
        <f>IF(ISBLANK(B24)=FALSE,COUNT(A$10:A23)+1,"")</f>
        <v/>
      </c>
      <c r="B24" s="16"/>
      <c r="C24" s="16"/>
      <c r="D24" s="13"/>
      <c r="E24" s="8" t="str">
        <f t="shared" si="0"/>
        <v/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71"/>
      <c r="Z24" s="105" t="str">
        <f t="shared" si="1"/>
        <v/>
      </c>
      <c r="AA24" s="105"/>
      <c r="AB24" s="105">
        <f t="shared" si="2"/>
        <v>0</v>
      </c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</row>
    <row r="25" spans="1:243" ht="18" customHeight="1" x14ac:dyDescent="0.2">
      <c r="A25" s="12" t="str">
        <f>IF(ISBLANK(B25)=FALSE,COUNT(A$10:A24)+1,"")</f>
        <v/>
      </c>
      <c r="B25" s="16"/>
      <c r="C25" s="16"/>
      <c r="D25" s="13"/>
      <c r="E25" s="8" t="str">
        <f t="shared" si="0"/>
        <v/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71"/>
      <c r="Z25" s="105" t="str">
        <f t="shared" si="1"/>
        <v/>
      </c>
      <c r="AA25" s="105"/>
      <c r="AB25" s="105">
        <f t="shared" si="2"/>
        <v>0</v>
      </c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</row>
    <row r="26" spans="1:243" ht="18" customHeight="1" x14ac:dyDescent="0.2">
      <c r="A26" s="12" t="str">
        <f>IF(ISBLANK(B26)=FALSE,COUNT(A$10:A25)+1,"")</f>
        <v/>
      </c>
      <c r="B26" s="16"/>
      <c r="C26" s="16"/>
      <c r="D26" s="13"/>
      <c r="E26" s="8" t="str">
        <f t="shared" si="0"/>
        <v/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71"/>
      <c r="Z26" s="105" t="str">
        <f t="shared" si="1"/>
        <v/>
      </c>
      <c r="AA26" s="105"/>
      <c r="AB26" s="105">
        <f t="shared" si="2"/>
        <v>0</v>
      </c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</row>
    <row r="27" spans="1:243" ht="18" customHeight="1" x14ac:dyDescent="0.2">
      <c r="A27" s="12" t="str">
        <f>IF(ISBLANK(B27)=FALSE,COUNT(A$10:A26)+1,"")</f>
        <v/>
      </c>
      <c r="B27" s="16"/>
      <c r="C27" s="16"/>
      <c r="D27" s="13"/>
      <c r="E27" s="8" t="str">
        <f t="shared" si="0"/>
        <v/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71"/>
      <c r="Z27" s="105" t="str">
        <f t="shared" si="1"/>
        <v/>
      </c>
      <c r="AA27" s="105"/>
      <c r="AB27" s="105">
        <f t="shared" si="2"/>
        <v>0</v>
      </c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</row>
    <row r="28" spans="1:243" ht="18" customHeight="1" x14ac:dyDescent="0.2">
      <c r="A28" s="12" t="str">
        <f>IF(ISBLANK(B28)=FALSE,COUNT(A$10:A27)+1,"")</f>
        <v/>
      </c>
      <c r="B28" s="16"/>
      <c r="C28" s="16"/>
      <c r="D28" s="13"/>
      <c r="E28" s="8" t="str">
        <f t="shared" si="0"/>
        <v/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71"/>
      <c r="Z28" s="105" t="str">
        <f t="shared" si="1"/>
        <v/>
      </c>
      <c r="AA28" s="105"/>
      <c r="AB28" s="105">
        <f t="shared" si="2"/>
        <v>0</v>
      </c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</row>
    <row r="29" spans="1:243" ht="18" customHeight="1" x14ac:dyDescent="0.2">
      <c r="A29" s="12" t="str">
        <f>IF(ISBLANK(B29)=FALSE,COUNT(A$10:A28)+1,"")</f>
        <v/>
      </c>
      <c r="B29" s="16"/>
      <c r="C29" s="19"/>
      <c r="D29" s="79"/>
      <c r="E29" s="8" t="str">
        <f t="shared" si="0"/>
        <v/>
      </c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71"/>
      <c r="Z29" s="105" t="str">
        <f t="shared" si="1"/>
        <v/>
      </c>
      <c r="AA29" s="105"/>
      <c r="AB29" s="105">
        <f t="shared" si="2"/>
        <v>0</v>
      </c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</row>
    <row r="30" spans="1:243" ht="18" customHeight="1" x14ac:dyDescent="0.2">
      <c r="A30" s="12" t="str">
        <f>IF(ISBLANK(B30)=FALSE,COUNT(A$10:A29)+1,"")</f>
        <v/>
      </c>
      <c r="B30" s="16"/>
      <c r="C30" s="16"/>
      <c r="D30" s="13"/>
      <c r="E30" s="8" t="str">
        <f t="shared" si="0"/>
        <v/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71"/>
      <c r="Z30" s="105" t="str">
        <f t="shared" si="1"/>
        <v/>
      </c>
      <c r="AA30" s="105"/>
      <c r="AB30" s="105">
        <f t="shared" si="2"/>
        <v>0</v>
      </c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</row>
    <row r="31" spans="1:243" ht="18" customHeight="1" x14ac:dyDescent="0.2">
      <c r="A31" s="12" t="str">
        <f>IF(ISBLANK(B31)=FALSE,COUNT(A$10:A30)+1,"")</f>
        <v/>
      </c>
      <c r="B31" s="16"/>
      <c r="C31" s="16"/>
      <c r="D31" s="13"/>
      <c r="E31" s="8" t="str">
        <f t="shared" si="0"/>
        <v/>
      </c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71"/>
      <c r="Z31" s="105" t="str">
        <f t="shared" si="1"/>
        <v/>
      </c>
      <c r="AA31" s="105"/>
      <c r="AB31" s="105">
        <f t="shared" si="2"/>
        <v>0</v>
      </c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</row>
    <row r="32" spans="1:243" ht="18" customHeight="1" x14ac:dyDescent="0.2">
      <c r="A32" s="12" t="str">
        <f>IF(ISBLANK(B32)=FALSE,COUNT(A$10:A31)+1,"")</f>
        <v/>
      </c>
      <c r="B32" s="16"/>
      <c r="C32" s="16"/>
      <c r="D32" s="13"/>
      <c r="E32" s="8" t="str">
        <f t="shared" si="0"/>
        <v/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71"/>
      <c r="Z32" s="105" t="str">
        <f t="shared" si="1"/>
        <v/>
      </c>
      <c r="AA32" s="105"/>
      <c r="AB32" s="105">
        <f t="shared" si="2"/>
        <v>0</v>
      </c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</row>
    <row r="33" spans="1:243" ht="18" customHeight="1" x14ac:dyDescent="0.2">
      <c r="A33" s="12" t="str">
        <f>IF(ISBLANK(B33)=FALSE,COUNT(A$10:A32)+1,"")</f>
        <v/>
      </c>
      <c r="B33" s="16"/>
      <c r="C33" s="16"/>
      <c r="D33" s="13"/>
      <c r="E33" s="8" t="str">
        <f t="shared" si="0"/>
        <v/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71"/>
      <c r="Z33" s="105" t="str">
        <f t="shared" si="1"/>
        <v/>
      </c>
      <c r="AA33" s="105"/>
      <c r="AB33" s="105">
        <f t="shared" si="2"/>
        <v>0</v>
      </c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</row>
    <row r="34" spans="1:243" ht="18" customHeight="1" x14ac:dyDescent="0.2">
      <c r="A34" s="12" t="str">
        <f>IF(ISBLANK(B34)=FALSE,COUNT(A$10:A33)+1,"")</f>
        <v/>
      </c>
      <c r="B34" s="16"/>
      <c r="C34" s="16"/>
      <c r="D34" s="13"/>
      <c r="E34" s="8" t="str">
        <f t="shared" si="0"/>
        <v/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71"/>
      <c r="Z34" s="105" t="str">
        <f t="shared" si="1"/>
        <v/>
      </c>
      <c r="AA34" s="105"/>
      <c r="AB34" s="105">
        <f t="shared" si="2"/>
        <v>0</v>
      </c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</row>
    <row r="35" spans="1:243" ht="18" customHeight="1" x14ac:dyDescent="0.2">
      <c r="A35" s="12" t="str">
        <f>IF(ISBLANK(B35)=FALSE,COUNT(A$10:A34)+1,"")</f>
        <v/>
      </c>
      <c r="B35" s="16"/>
      <c r="C35" s="16"/>
      <c r="D35" s="13"/>
      <c r="E35" s="8" t="str">
        <f t="shared" si="0"/>
        <v/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71"/>
      <c r="Z35" s="105" t="str">
        <f t="shared" si="1"/>
        <v/>
      </c>
      <c r="AA35" s="105"/>
      <c r="AB35" s="105">
        <f t="shared" si="2"/>
        <v>0</v>
      </c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  <c r="IG35" s="43"/>
      <c r="IH35" s="43"/>
      <c r="II35" s="43"/>
    </row>
    <row r="36" spans="1:243" ht="18" customHeight="1" x14ac:dyDescent="0.2">
      <c r="A36" s="12" t="str">
        <f>IF(ISBLANK(B36)=FALSE,COUNT(A$10:A35)+1,"")</f>
        <v/>
      </c>
      <c r="B36" s="16"/>
      <c r="C36" s="16"/>
      <c r="D36" s="13"/>
      <c r="E36" s="8" t="str">
        <f t="shared" si="0"/>
        <v/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71"/>
      <c r="Z36" s="105" t="str">
        <f t="shared" si="1"/>
        <v/>
      </c>
      <c r="AA36" s="105"/>
      <c r="AB36" s="105">
        <f t="shared" si="2"/>
        <v>0</v>
      </c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  <c r="HG36" s="43"/>
      <c r="HH36" s="43"/>
      <c r="HI36" s="43"/>
      <c r="HJ36" s="43"/>
      <c r="HK36" s="43"/>
      <c r="HL36" s="43"/>
      <c r="HM36" s="43"/>
      <c r="HN36" s="43"/>
      <c r="HO36" s="43"/>
      <c r="HP36" s="43"/>
      <c r="HQ36" s="43"/>
      <c r="HR36" s="43"/>
      <c r="HS36" s="43"/>
      <c r="HT36" s="43"/>
      <c r="HU36" s="43"/>
      <c r="HV36" s="43"/>
      <c r="HW36" s="43"/>
      <c r="HX36" s="43"/>
      <c r="HY36" s="43"/>
      <c r="HZ36" s="43"/>
      <c r="IA36" s="43"/>
      <c r="IB36" s="43"/>
      <c r="IC36" s="43"/>
      <c r="ID36" s="43"/>
      <c r="IE36" s="43"/>
      <c r="IF36" s="43"/>
      <c r="IG36" s="43"/>
      <c r="IH36" s="43"/>
      <c r="II36" s="43"/>
    </row>
    <row r="37" spans="1:243" ht="18" customHeight="1" x14ac:dyDescent="0.2">
      <c r="A37" s="12" t="str">
        <f>IF(ISBLANK(B37)=FALSE,COUNT(A$10:A36)+1,"")</f>
        <v/>
      </c>
      <c r="B37" s="16"/>
      <c r="C37" s="16"/>
      <c r="D37" s="13"/>
      <c r="E37" s="8" t="str">
        <f t="shared" si="0"/>
        <v/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71"/>
      <c r="Z37" s="105" t="str">
        <f t="shared" si="1"/>
        <v/>
      </c>
      <c r="AA37" s="105"/>
      <c r="AB37" s="105">
        <f t="shared" si="2"/>
        <v>0</v>
      </c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  <c r="HK37" s="43"/>
      <c r="HL37" s="43"/>
      <c r="HM37" s="43"/>
      <c r="HN37" s="43"/>
      <c r="HO37" s="43"/>
      <c r="HP37" s="43"/>
      <c r="HQ37" s="43"/>
      <c r="HR37" s="43"/>
      <c r="HS37" s="43"/>
      <c r="HT37" s="43"/>
      <c r="HU37" s="43"/>
      <c r="HV37" s="43"/>
      <c r="HW37" s="43"/>
      <c r="HX37" s="43"/>
      <c r="HY37" s="43"/>
      <c r="HZ37" s="43"/>
      <c r="IA37" s="43"/>
      <c r="IB37" s="43"/>
      <c r="IC37" s="43"/>
      <c r="ID37" s="43"/>
      <c r="IE37" s="43"/>
      <c r="IF37" s="43"/>
      <c r="IG37" s="43"/>
      <c r="IH37" s="43"/>
      <c r="II37" s="43"/>
    </row>
    <row r="38" spans="1:243" ht="18" customHeight="1" x14ac:dyDescent="0.2">
      <c r="A38" s="12" t="str">
        <f>IF(ISBLANK(B38)=FALSE,COUNT(A$10:A37)+1,"")</f>
        <v/>
      </c>
      <c r="B38" s="16"/>
      <c r="C38" s="16"/>
      <c r="D38" s="13"/>
      <c r="E38" s="8" t="str">
        <f t="shared" si="0"/>
        <v/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71"/>
      <c r="Z38" s="105" t="str">
        <f t="shared" si="1"/>
        <v/>
      </c>
      <c r="AA38" s="105"/>
      <c r="AB38" s="105">
        <f t="shared" si="2"/>
        <v>0</v>
      </c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  <c r="HG38" s="43"/>
      <c r="HH38" s="43"/>
      <c r="HI38" s="43"/>
      <c r="HJ38" s="43"/>
      <c r="HK38" s="43"/>
      <c r="HL38" s="43"/>
      <c r="HM38" s="43"/>
      <c r="HN38" s="43"/>
      <c r="HO38" s="43"/>
      <c r="HP38" s="43"/>
      <c r="HQ38" s="43"/>
      <c r="HR38" s="43"/>
      <c r="HS38" s="43"/>
      <c r="HT38" s="43"/>
      <c r="HU38" s="43"/>
      <c r="HV38" s="43"/>
      <c r="HW38" s="43"/>
      <c r="HX38" s="43"/>
      <c r="HY38" s="43"/>
      <c r="HZ38" s="43"/>
      <c r="IA38" s="43"/>
      <c r="IB38" s="43"/>
      <c r="IC38" s="43"/>
      <c r="ID38" s="43"/>
      <c r="IE38" s="43"/>
      <c r="IF38" s="43"/>
      <c r="IG38" s="43"/>
      <c r="IH38" s="43"/>
      <c r="II38" s="43"/>
    </row>
    <row r="39" spans="1:243" ht="18" customHeight="1" x14ac:dyDescent="0.2">
      <c r="A39" s="12" t="str">
        <f>IF(ISBLANK(B39)=FALSE,COUNT(A$10:A38)+1,"")</f>
        <v/>
      </c>
      <c r="B39" s="16"/>
      <c r="C39" s="19"/>
      <c r="D39" s="79"/>
      <c r="E39" s="8" t="str">
        <f t="shared" si="0"/>
        <v/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71"/>
      <c r="Z39" s="105" t="str">
        <f t="shared" si="1"/>
        <v/>
      </c>
      <c r="AA39" s="105"/>
      <c r="AB39" s="105">
        <f t="shared" si="2"/>
        <v>0</v>
      </c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</row>
    <row r="40" spans="1:243" s="42" customFormat="1" ht="60" customHeight="1" x14ac:dyDescent="0.2">
      <c r="A40" s="141" t="s">
        <v>63</v>
      </c>
      <c r="B40" s="142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05" t="str">
        <f>IF(AB40&lt;AB7,"ERROR","OKAY")</f>
        <v>OKAY</v>
      </c>
      <c r="AA40" s="108">
        <f>IF(Z40="ERROR",(AB7-AB40)*7,0)</f>
        <v>0</v>
      </c>
      <c r="AB40" s="107">
        <f>SUM(AB10:AB39)</f>
        <v>0</v>
      </c>
    </row>
    <row r="41" spans="1:243" ht="18" customHeight="1" x14ac:dyDescent="0.2">
      <c r="A41" s="12" t="str">
        <f>IF(ISBLANK(B41)=FALSE,COUNT(A$10:A29)+1,"")</f>
        <v/>
      </c>
      <c r="B41" s="16"/>
      <c r="C41" s="16"/>
      <c r="D41" s="79"/>
      <c r="E41" s="8" t="str">
        <f>IF(ISBLANK(D41)=FALSE,DATEDIF(D41,DATE(2025,11,28),"Y"),"")</f>
        <v/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71"/>
      <c r="Z41" s="105" t="str">
        <f t="shared" ref="Z41:Z49" si="3">IF(AND(A41="",COUNTA(B41:D41,F41:X41)&lt;1),"",IF(OR(COUNTA(B41:D41)&lt;3,COUNTA(F41:X41)&lt;1),"ERROR","OKAY"))</f>
        <v/>
      </c>
      <c r="AA41" s="105"/>
      <c r="AB41" s="105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  <c r="IG41" s="43"/>
      <c r="IH41" s="43"/>
      <c r="II41" s="43"/>
    </row>
    <row r="42" spans="1:243" ht="18" customHeight="1" x14ac:dyDescent="0.2">
      <c r="A42" s="12" t="str">
        <f>IF(ISBLANK(B42)=FALSE,COUNT(A$10:A41)+1,"")</f>
        <v/>
      </c>
      <c r="B42" s="16"/>
      <c r="C42" s="16"/>
      <c r="D42" s="13"/>
      <c r="E42" s="8" t="str">
        <f t="shared" ref="E42:E49" si="4">IF(ISBLANK(D42)=FALSE,DATEDIF(D42,DATE(2025,11,28),"Y"),"")</f>
        <v/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71"/>
      <c r="Z42" s="105" t="str">
        <f t="shared" si="3"/>
        <v/>
      </c>
      <c r="AA42" s="105"/>
      <c r="AB42" s="105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  <c r="HK42" s="43"/>
      <c r="HL42" s="43"/>
      <c r="HM42" s="43"/>
      <c r="HN42" s="43"/>
      <c r="HO42" s="43"/>
      <c r="HP42" s="43"/>
      <c r="HQ42" s="43"/>
      <c r="HR42" s="43"/>
      <c r="HS42" s="43"/>
      <c r="HT42" s="43"/>
      <c r="HU42" s="43"/>
      <c r="HV42" s="43"/>
      <c r="HW42" s="43"/>
      <c r="HX42" s="43"/>
      <c r="HY42" s="43"/>
      <c r="HZ42" s="43"/>
      <c r="IA42" s="43"/>
      <c r="IB42" s="43"/>
      <c r="IC42" s="43"/>
      <c r="ID42" s="43"/>
      <c r="IE42" s="43"/>
      <c r="IF42" s="43"/>
      <c r="IG42" s="43"/>
      <c r="IH42" s="43"/>
      <c r="II42" s="43"/>
    </row>
    <row r="43" spans="1:243" ht="18" customHeight="1" x14ac:dyDescent="0.2">
      <c r="A43" s="12" t="str">
        <f>IF(ISBLANK(B43)=FALSE,COUNT(A$10:A42)+1,"")</f>
        <v/>
      </c>
      <c r="B43" s="16"/>
      <c r="C43" s="16"/>
      <c r="D43" s="13"/>
      <c r="E43" s="8" t="str">
        <f t="shared" si="4"/>
        <v/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71"/>
      <c r="Z43" s="105" t="str">
        <f t="shared" si="3"/>
        <v/>
      </c>
      <c r="AA43" s="105"/>
      <c r="AB43" s="105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</row>
    <row r="44" spans="1:243" ht="18" customHeight="1" x14ac:dyDescent="0.2">
      <c r="A44" s="12" t="str">
        <f>IF(ISBLANK(B44)=FALSE,COUNT(A$10:A43)+1,"")</f>
        <v/>
      </c>
      <c r="B44" s="16"/>
      <c r="C44" s="16"/>
      <c r="D44" s="13"/>
      <c r="E44" s="8" t="str">
        <f t="shared" si="4"/>
        <v/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71"/>
      <c r="Z44" s="105" t="str">
        <f t="shared" si="3"/>
        <v/>
      </c>
      <c r="AA44" s="105"/>
      <c r="AB44" s="105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  <c r="IG44" s="43"/>
      <c r="IH44" s="43"/>
      <c r="II44" s="43"/>
    </row>
    <row r="45" spans="1:243" ht="18" customHeight="1" x14ac:dyDescent="0.2">
      <c r="A45" s="12" t="str">
        <f>IF(ISBLANK(B45)=FALSE,COUNT(A$10:A44)+1,"")</f>
        <v/>
      </c>
      <c r="B45" s="16"/>
      <c r="C45" s="16"/>
      <c r="D45" s="13"/>
      <c r="E45" s="8" t="str">
        <f t="shared" si="4"/>
        <v/>
      </c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71"/>
      <c r="Z45" s="105" t="str">
        <f t="shared" si="3"/>
        <v/>
      </c>
      <c r="AA45" s="105"/>
      <c r="AB45" s="105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</row>
    <row r="46" spans="1:243" ht="18" customHeight="1" x14ac:dyDescent="0.2">
      <c r="A46" s="12" t="str">
        <f>IF(ISBLANK(B46)=FALSE,COUNT(A$10:A45)+1,"")</f>
        <v/>
      </c>
      <c r="B46" s="16"/>
      <c r="C46" s="16"/>
      <c r="D46" s="13"/>
      <c r="E46" s="8" t="str">
        <f t="shared" si="4"/>
        <v/>
      </c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71"/>
      <c r="Z46" s="105" t="str">
        <f t="shared" si="3"/>
        <v/>
      </c>
      <c r="AA46" s="105"/>
      <c r="AB46" s="105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</row>
    <row r="47" spans="1:243" ht="18" customHeight="1" x14ac:dyDescent="0.2">
      <c r="A47" s="12" t="str">
        <f>IF(ISBLANK(B47)=FALSE,COUNT(A$10:A46)+1,"")</f>
        <v/>
      </c>
      <c r="B47" s="16"/>
      <c r="C47" s="16"/>
      <c r="D47" s="13"/>
      <c r="E47" s="8" t="str">
        <f t="shared" si="4"/>
        <v/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71"/>
      <c r="Z47" s="105" t="str">
        <f t="shared" si="3"/>
        <v/>
      </c>
      <c r="AA47" s="105"/>
      <c r="AB47" s="105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</row>
    <row r="48" spans="1:243" ht="18" customHeight="1" x14ac:dyDescent="0.2">
      <c r="A48" s="12" t="str">
        <f>IF(ISBLANK(B48)=FALSE,COUNT(A$10:A47)+1,"")</f>
        <v/>
      </c>
      <c r="B48" s="16"/>
      <c r="C48" s="16"/>
      <c r="D48" s="13"/>
      <c r="E48" s="8" t="str">
        <f t="shared" si="4"/>
        <v/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71"/>
      <c r="Z48" s="105" t="str">
        <f t="shared" si="3"/>
        <v/>
      </c>
      <c r="AA48" s="105"/>
      <c r="AB48" s="105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</row>
    <row r="49" spans="1:243" ht="18" customHeight="1" x14ac:dyDescent="0.2">
      <c r="A49" s="12" t="str">
        <f>IF(ISBLANK(B49)=FALSE,COUNT(A$10:A48)+1,"")</f>
        <v/>
      </c>
      <c r="B49" s="16"/>
      <c r="C49" s="16"/>
      <c r="D49" s="13"/>
      <c r="E49" s="8" t="str">
        <f t="shared" si="4"/>
        <v/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71"/>
      <c r="Z49" s="105" t="str">
        <f t="shared" si="3"/>
        <v/>
      </c>
      <c r="AA49" s="105"/>
      <c r="AB49" s="105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</row>
    <row r="50" spans="1:243" x14ac:dyDescent="0.2">
      <c r="Z50" s="106"/>
      <c r="AA50" s="106"/>
      <c r="AB50" s="106"/>
    </row>
    <row r="51" spans="1:243" x14ac:dyDescent="0.2">
      <c r="Z51" s="106">
        <f>COUNTIF(Z10:Z40,"ERROR")</f>
        <v>0</v>
      </c>
      <c r="AA51" s="106"/>
      <c r="AB51" s="106"/>
    </row>
    <row r="52" spans="1:243" x14ac:dyDescent="0.2">
      <c r="Z52" s="106"/>
      <c r="AA52" s="106"/>
      <c r="AB52" s="106"/>
    </row>
    <row r="53" spans="1:243" x14ac:dyDescent="0.2">
      <c r="Z53" s="106"/>
      <c r="AA53" s="106"/>
      <c r="AB53" s="106"/>
    </row>
  </sheetData>
  <sheetProtection algorithmName="SHA-512" hashValue="NLD4sTU/1ZG66e9uHa+LgrNgSr5eHQo6dbIKch5rOwgpkkttFufC3cm1na2YMg5auViPWu3D4B10PDzmPKAliQ==" saltValue="dK8i0Is3z9OGwApNzE2M4A==" spinCount="100000" sheet="1" objects="1" scenarios="1"/>
  <dataConsolidate/>
  <mergeCells count="14">
    <mergeCell ref="A1:Y1"/>
    <mergeCell ref="A3:Y3"/>
    <mergeCell ref="A6:A8"/>
    <mergeCell ref="B6:B8"/>
    <mergeCell ref="C6:C8"/>
    <mergeCell ref="Y6:Y8"/>
    <mergeCell ref="D6:D8"/>
    <mergeCell ref="E6:E8"/>
    <mergeCell ref="A2:Y2"/>
    <mergeCell ref="A40:Y40"/>
    <mergeCell ref="O6:T6"/>
    <mergeCell ref="U6:X6"/>
    <mergeCell ref="F6:N6"/>
    <mergeCell ref="A5:Y5"/>
  </mergeCells>
  <conditionalFormatting sqref="A10:D39 F10:Y39 A41:Y49">
    <cfRule type="expression" dxfId="11" priority="3">
      <formula>$Z10="OKAY"</formula>
    </cfRule>
  </conditionalFormatting>
  <conditionalFormatting sqref="B10:D39 B41:D49 F41:Y49 F10:Y39">
    <cfRule type="expression" dxfId="10" priority="4">
      <formula>ISBLANK(B10)=FALSE</formula>
    </cfRule>
    <cfRule type="expression" dxfId="9" priority="137">
      <formula>($A9="")</formula>
    </cfRule>
  </conditionalFormatting>
  <conditionalFormatting sqref="B10:D39">
    <cfRule type="expression" dxfId="8" priority="6">
      <formula>$Z10="ERROR"</formula>
    </cfRule>
  </conditionalFormatting>
  <conditionalFormatting sqref="B41:D481">
    <cfRule type="expression" dxfId="7" priority="8">
      <formula>$Z41="ERROR"</formula>
    </cfRule>
  </conditionalFormatting>
  <conditionalFormatting sqref="F10:X39">
    <cfRule type="expression" dxfId="6" priority="1">
      <formula>AND(NOT(($A10="")),$Z$40="ERROR")</formula>
    </cfRule>
    <cfRule type="expression" dxfId="5" priority="363">
      <formula>AND($Z10="ERROR",COUNTA($F10:$X10)&lt;1)</formula>
    </cfRule>
  </conditionalFormatting>
  <conditionalFormatting sqref="F41:X49">
    <cfRule type="expression" dxfId="4" priority="366">
      <formula>AND($Z39="ERROR",COUNTA($F39:$X39)&lt;1)</formula>
    </cfRule>
  </conditionalFormatting>
  <dataValidations count="2">
    <dataValidation type="list" allowBlank="1" showInputMessage="1" showErrorMessage="1" sqref="F41:X49">
      <formula1>"A,"</formula1>
    </dataValidation>
    <dataValidation type="list" allowBlank="1" showInputMessage="1" showErrorMessage="1" sqref="F10:X39">
      <formula1>"T,P,T/P"</formula1>
    </dataValidation>
  </dataValidations>
  <pageMargins left="0.75" right="0.75" top="1" bottom="1" header="0.5" footer="0.5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E32"/>
  <sheetViews>
    <sheetView showGridLines="0" zoomScaleNormal="100" zoomScalePageLayoutView="80" workbookViewId="0">
      <selection activeCell="C34" sqref="C34"/>
    </sheetView>
  </sheetViews>
  <sheetFormatPr baseColWidth="10" defaultColWidth="9.875" defaultRowHeight="12.75" x14ac:dyDescent="0.2"/>
  <cols>
    <col min="1" max="1" width="40.625" style="28" customWidth="1"/>
    <col min="2" max="2" width="20.625" style="28" customWidth="1"/>
    <col min="3" max="3" width="45.625" style="28" customWidth="1"/>
    <col min="4" max="4" width="40.625" style="28" customWidth="1"/>
    <col min="5" max="5" width="16.125" style="28" customWidth="1"/>
    <col min="6" max="16384" width="9.875" style="28"/>
  </cols>
  <sheetData>
    <row r="1" spans="1:5" ht="30" customHeight="1" x14ac:dyDescent="0.2">
      <c r="A1" s="117"/>
      <c r="B1" s="117"/>
      <c r="C1" s="117"/>
      <c r="D1" s="117"/>
    </row>
    <row r="2" spans="1:5" s="30" customFormat="1" ht="30" customHeight="1" x14ac:dyDescent="0.2">
      <c r="A2" s="118" t="str">
        <f>'allg. Daten'!A2:D2</f>
        <v>Deutsche Meisterschaft Einrad Freestyle</v>
      </c>
      <c r="B2" s="118"/>
      <c r="C2" s="118"/>
      <c r="D2" s="118"/>
      <c r="E2" s="29"/>
    </row>
    <row r="3" spans="1:5" s="30" customFormat="1" ht="30" customHeight="1" x14ac:dyDescent="0.2">
      <c r="A3" s="120" t="str">
        <f>'allg. Daten'!A3:D3</f>
        <v>28. – 30.11.2025</v>
      </c>
      <c r="B3" s="120"/>
      <c r="C3" s="120"/>
      <c r="D3" s="120"/>
      <c r="E3" s="29"/>
    </row>
    <row r="4" spans="1:5" s="32" customFormat="1" ht="30" customHeight="1" x14ac:dyDescent="0.2">
      <c r="A4" s="31"/>
      <c r="B4" s="31"/>
      <c r="C4" s="31"/>
      <c r="D4" s="31"/>
    </row>
    <row r="5" spans="1:5" ht="30" customHeight="1" x14ac:dyDescent="0.2">
      <c r="B5" s="119" t="s">
        <v>20</v>
      </c>
      <c r="C5" s="119"/>
    </row>
    <row r="6" spans="1:5" ht="20.100000000000001" customHeight="1" thickBot="1" x14ac:dyDescent="0.25">
      <c r="B6" s="33"/>
      <c r="C6" s="33"/>
    </row>
    <row r="7" spans="1:5" ht="20.100000000000001" customHeight="1" thickBot="1" x14ac:dyDescent="0.25">
      <c r="B7" s="34" t="s">
        <v>1</v>
      </c>
      <c r="C7" s="44" t="str">
        <f>IF('allg. Daten'!C7="","",'allg. Daten'!C7)</f>
        <v/>
      </c>
    </row>
    <row r="8" spans="1:5" ht="20.100000000000001" customHeight="1" thickBot="1" x14ac:dyDescent="0.25">
      <c r="B8" s="34" t="s">
        <v>2</v>
      </c>
      <c r="C8" s="44" t="str">
        <f>IF('allg. Daten'!C8="","",'allg. Daten'!C8)</f>
        <v/>
      </c>
    </row>
    <row r="9" spans="1:5" ht="20.100000000000001" customHeight="1" thickBot="1" x14ac:dyDescent="0.25">
      <c r="B9" s="34" t="s">
        <v>3</v>
      </c>
      <c r="C9" s="44" t="str">
        <f>IF('allg. Daten'!C9="","",'allg. Daten'!C9)</f>
        <v/>
      </c>
    </row>
    <row r="10" spans="1:5" ht="20.100000000000001" customHeight="1" thickBot="1" x14ac:dyDescent="0.25">
      <c r="B10" s="34" t="s">
        <v>4</v>
      </c>
      <c r="C10" s="44" t="str">
        <f>IF('allg. Daten'!C10="","",'allg. Daten'!C10)</f>
        <v/>
      </c>
    </row>
    <row r="11" spans="1:5" ht="20.100000000000001" customHeight="1" thickBot="1" x14ac:dyDescent="0.25">
      <c r="B11" s="34" t="s">
        <v>19</v>
      </c>
      <c r="C11" s="44" t="str">
        <f>IF('allg. Daten'!C11="","",'allg. Daten'!C11)</f>
        <v/>
      </c>
    </row>
    <row r="12" spans="1:5" ht="20.100000000000001" customHeight="1" thickBot="1" x14ac:dyDescent="0.25">
      <c r="B12" s="34" t="s">
        <v>5</v>
      </c>
      <c r="C12" s="44" t="str">
        <f>IF('allg. Daten'!C12="","",'allg. Daten'!C12)</f>
        <v/>
      </c>
    </row>
    <row r="13" spans="1:5" ht="20.100000000000001" customHeight="1" thickBot="1" x14ac:dyDescent="0.25">
      <c r="B13" s="33"/>
      <c r="C13" s="33"/>
    </row>
    <row r="14" spans="1:5" ht="20.100000000000001" customHeight="1" thickBot="1" x14ac:dyDescent="0.25">
      <c r="B14" s="161" t="str">
        <f>IF('Meldung Teilnehmer'!T59=0,"","Die Meldung enthält noch Fehler!")</f>
        <v/>
      </c>
      <c r="C14" s="162"/>
    </row>
    <row r="15" spans="1:5" ht="5.0999999999999996" customHeight="1" thickBot="1" x14ac:dyDescent="0.25">
      <c r="B15" s="60"/>
      <c r="C15" s="60"/>
    </row>
    <row r="16" spans="1:5" ht="20.100000000000001" customHeight="1" thickBot="1" x14ac:dyDescent="0.25">
      <c r="B16" s="161" t="str">
        <f>IF('Meldung Jury'!Z51=0,"","Die Jury-Meldung enthält noch Fehler!")</f>
        <v/>
      </c>
      <c r="C16" s="162"/>
    </row>
    <row r="17" spans="1:4" ht="20.100000000000001" customHeight="1" x14ac:dyDescent="0.2">
      <c r="B17" s="163" t="str">
        <f>IF('Meldung Jury'!Z40="ERROR","Es fehlen noch "&amp; ('Meldung Jury'!AB7-'Meldung Jury'!AB40) &amp;" Juryeinsätze, wodurch "&amp; 'Meldung Jury'!AA40 &amp;" € zusätzliche Gebühren entstehen!","")</f>
        <v/>
      </c>
      <c r="C17" s="163"/>
    </row>
    <row r="18" spans="1:4" ht="20.100000000000001" customHeight="1" thickBot="1" x14ac:dyDescent="0.25">
      <c r="B18" s="35" t="s">
        <v>21</v>
      </c>
      <c r="C18" s="36"/>
    </row>
    <row r="19" spans="1:4" ht="20.100000000000001" customHeight="1" thickBot="1" x14ac:dyDescent="0.25">
      <c r="B19" s="45"/>
      <c r="C19" s="46" t="str">
        <f>IF(SUM('Meldung Teilnehmer'!Q8:Q57)=0,"",SUM('Meldung Teilnehmer'!Q8:Q57)+'Meldung Jury'!AA40)</f>
        <v/>
      </c>
    </row>
    <row r="20" spans="1:4" ht="20.100000000000001" customHeight="1" x14ac:dyDescent="0.2">
      <c r="B20" s="35"/>
      <c r="C20" s="37"/>
    </row>
    <row r="21" spans="1:4" ht="20.100000000000001" customHeight="1" x14ac:dyDescent="0.25">
      <c r="B21" s="47" t="s">
        <v>15</v>
      </c>
      <c r="C21" s="33"/>
    </row>
    <row r="22" spans="1:4" ht="20.100000000000001" customHeight="1" x14ac:dyDescent="0.2">
      <c r="B22" s="48" t="s">
        <v>22</v>
      </c>
      <c r="C22" s="49" t="s">
        <v>92</v>
      </c>
    </row>
    <row r="23" spans="1:4" ht="20.100000000000001" customHeight="1" x14ac:dyDescent="0.2">
      <c r="B23" s="49" t="s">
        <v>16</v>
      </c>
      <c r="C23" s="49" t="s">
        <v>77</v>
      </c>
    </row>
    <row r="24" spans="1:4" ht="20.100000000000001" customHeight="1" x14ac:dyDescent="0.2">
      <c r="B24" s="49" t="s">
        <v>17</v>
      </c>
      <c r="C24" s="49" t="s">
        <v>78</v>
      </c>
    </row>
    <row r="25" spans="1:4" ht="20.100000000000001" customHeight="1" x14ac:dyDescent="0.2">
      <c r="B25" s="49" t="s">
        <v>18</v>
      </c>
      <c r="C25" s="49" t="s">
        <v>79</v>
      </c>
    </row>
    <row r="26" spans="1:4" ht="5.0999999999999996" customHeight="1" x14ac:dyDescent="0.2">
      <c r="B26" s="50"/>
      <c r="C26" s="81"/>
    </row>
    <row r="27" spans="1:4" ht="20.100000000000001" customHeight="1" x14ac:dyDescent="0.25">
      <c r="B27" s="49" t="s">
        <v>23</v>
      </c>
      <c r="C27" s="82" t="s">
        <v>80</v>
      </c>
    </row>
    <row r="28" spans="1:4" ht="5.0999999999999996" customHeight="1" x14ac:dyDescent="0.2">
      <c r="B28" s="49"/>
      <c r="C28" s="54"/>
    </row>
    <row r="29" spans="1:4" ht="20.100000000000001" customHeight="1" x14ac:dyDescent="0.2">
      <c r="A29" s="62"/>
      <c r="B29" s="160" t="s">
        <v>81</v>
      </c>
      <c r="C29" s="160"/>
      <c r="D29" s="62"/>
    </row>
    <row r="30" spans="1:4" ht="30" customHeight="1" x14ac:dyDescent="0.2"/>
    <row r="31" spans="1:4" ht="120" customHeight="1" x14ac:dyDescent="0.2">
      <c r="A31" s="116"/>
      <c r="B31" s="116"/>
      <c r="C31" s="116"/>
      <c r="D31" s="116"/>
    </row>
    <row r="32" spans="1:4" ht="14.25" x14ac:dyDescent="0.2">
      <c r="A32" s="121" t="s">
        <v>93</v>
      </c>
      <c r="B32" s="121"/>
      <c r="C32" s="121"/>
      <c r="D32" s="121"/>
    </row>
  </sheetData>
  <sheetProtection algorithmName="SHA-512" hashValue="CeF9Zgp5KVIel4yBXXzjofe4fAbo6P3Djyq6OTyK4+mfk4gkDEu/bQpQjxkT/xQkaokvldiDlRHkDXrwZV04Lg==" saltValue="QApnok4oMhIkHpMDXnPuLg==" spinCount="100000" sheet="1" objects="1" scenarios="1"/>
  <mergeCells count="10">
    <mergeCell ref="A31:D31"/>
    <mergeCell ref="A32:D32"/>
    <mergeCell ref="B29:C29"/>
    <mergeCell ref="A1:D1"/>
    <mergeCell ref="A2:D2"/>
    <mergeCell ref="B5:C5"/>
    <mergeCell ref="B14:C14"/>
    <mergeCell ref="B16:C16"/>
    <mergeCell ref="B17:C17"/>
    <mergeCell ref="A3:D3"/>
  </mergeCells>
  <phoneticPr fontId="1" type="noConversion"/>
  <conditionalFormatting sqref="C7:C12">
    <cfRule type="expression" dxfId="3" priority="2">
      <formula>NOT(COUNTBLANK($C$7:$C$12)&gt;0)</formula>
    </cfRule>
  </conditionalFormatting>
  <conditionalFormatting sqref="B19:C19">
    <cfRule type="expression" dxfId="2" priority="1">
      <formula>NOT($C$19="")</formula>
    </cfRule>
  </conditionalFormatting>
  <pageMargins left="0.75" right="0.75" top="1" bottom="1" header="0.5" footer="0.5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B2804207-00C8-4676-939E-5024F2E358D9}">
            <xm:f>'Meldung Teilnehmer'!$T$59=0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B14:C14</xm:sqref>
        </x14:conditionalFormatting>
        <x14:conditionalFormatting xmlns:xm="http://schemas.microsoft.com/office/excel/2006/main">
          <x14:cfRule type="expression" priority="4" id="{9785FE93-FCD7-4A55-9E36-0D74E698F8C7}">
            <xm:f>'Meldung Jury'!$Z$51=0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B16:C16</xm:sqref>
        </x14:conditionalFormatting>
      </x14:conditionalFormattings>
    </ex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C53"/>
  <sheetViews>
    <sheetView zoomScaleNormal="100" workbookViewId="0"/>
  </sheetViews>
  <sheetFormatPr baseColWidth="10" defaultColWidth="10.75" defaultRowHeight="12.75" x14ac:dyDescent="0.2"/>
  <cols>
    <col min="1" max="1" width="200.625" style="111" customWidth="1"/>
    <col min="2" max="2" width="10.75" style="52"/>
    <col min="3" max="3" width="249.625" style="52" customWidth="1"/>
    <col min="4" max="16384" width="10.75" style="52"/>
  </cols>
  <sheetData>
    <row r="1" spans="1:3" s="51" customFormat="1" ht="24.95" customHeight="1" x14ac:dyDescent="0.35">
      <c r="A1" s="109" t="str">
        <f>IF(NOT(ISBLANK('Meldung Teilnehmer'!B8)),'Meldung Teilnehmer'!B8&amp;";"&amp;'Meldung Teilnehmer'!C8&amp;";"&amp;'Meldung Teilnehmer'!D8&amp;";"&amp;TEXT('Meldung Teilnehmer'!E8,"JJJJ-MM-TT")&amp;";;"&amp;IF(ISBLANK('Meldung Teilnehmer'!R8),'allg. Daten'!C$7,'Meldung Teilnehmer'!R8)&amp;";EK;"&amp;'Meldung Teilnehmer'!G8&amp;";"&amp;'Meldung Teilnehmer'!H8&amp;";PK;"&amp;'Meldung Teilnehmer'!I8&amp;";"&amp;'Meldung Teilnehmer'!J8&amp;";KGK;"&amp;'Meldung Teilnehmer'!K8&amp;";"&amp;'Meldung Teilnehmer'!L8&amp;";"&amp;'Meldung Teilnehmer'!M8&amp;";GGK;"&amp;'Meldung Teilnehmer'!N8&amp;";"&amp;'Meldung Teilnehmer'!O8&amp;";"&amp;'Meldung Teilnehmer'!P8,"")</f>
        <v/>
      </c>
      <c r="C1" s="114" t="str">
        <f>IF(NOT(ISBLANK('Meldung Jury'!B10)),'Meldung Jury'!B10&amp;";"&amp;'Meldung Jury'!C10&amp;";;"&amp;TEXT('Meldung Jury'!D10,"JJJJ-MM-TT")&amp;";;"&amp;'allg. Daten'!C$7&amp;";EKWJEV;"&amp;'Meldung Jury'!F10&amp;";EKMJEV;"&amp;'Meldung Jury'!G10&amp;";EKWEV1;"&amp;'Meldung Jury'!H10&amp;";EKMEV1;"&amp;'Meldung Jury'!I10&amp;";EKWEV2;"&amp;'Meldung Jury'!J10&amp;";EKMEV2;"&amp;'Meldung Jury'!K10&amp;";PKJEV;"&amp;'Meldung Jury'!L10&amp;";PKEV1;"&amp;'Meldung Jury'!M10&amp;";PKEV2;"&amp;'Meldung Jury'!N10&amp;";EKWJE;"&amp;'Meldung Jury'!O10&amp;";EKMJE;"&amp;'Meldung Jury'!P10&amp;";EKWE;"&amp;'Meldung Jury'!Q10&amp;";EKME;"&amp;'Meldung Jury'!R10&amp;";PKJE;"&amp;'Meldung Jury'!S10&amp;";PKE;"&amp;'Meldung Jury'!T10&amp;";KGKJE;"&amp;'Meldung Jury'!U10&amp;";KGKE;"&amp;'Meldung Jury'!V10&amp;";GGKJE;"&amp;'Meldung Jury'!W10&amp;";GGKE;"&amp;'Meldung Jury'!X10,"")</f>
        <v/>
      </c>
    </row>
    <row r="2" spans="1:3" s="51" customFormat="1" ht="24.95" customHeight="1" x14ac:dyDescent="0.35">
      <c r="A2" s="109" t="str">
        <f>IF(NOT(ISBLANK('Meldung Teilnehmer'!B9)),'Meldung Teilnehmer'!B9&amp;";"&amp;'Meldung Teilnehmer'!C9&amp;";"&amp;'Meldung Teilnehmer'!D9&amp;";"&amp;TEXT('Meldung Teilnehmer'!E9,"JJJJ-MM-TT")&amp;";;"&amp;IF(ISBLANK('Meldung Teilnehmer'!R9),'allg. Daten'!C$7,'Meldung Teilnehmer'!R9)&amp;";EK;"&amp;'Meldung Teilnehmer'!G9&amp;";"&amp;'Meldung Teilnehmer'!H9&amp;";PK;"&amp;'Meldung Teilnehmer'!I9&amp;";"&amp;'Meldung Teilnehmer'!J9&amp;";KGK;"&amp;'Meldung Teilnehmer'!K9&amp;";"&amp;'Meldung Teilnehmer'!L9&amp;";"&amp;'Meldung Teilnehmer'!M9&amp;";GGK;"&amp;'Meldung Teilnehmer'!N9&amp;";"&amp;'Meldung Teilnehmer'!O9&amp;";"&amp;'Meldung Teilnehmer'!P9,"")</f>
        <v/>
      </c>
      <c r="C2" s="114" t="str">
        <f>IF(NOT(ISBLANK('Meldung Jury'!B11)),'Meldung Jury'!B11&amp;";"&amp;'Meldung Jury'!C11&amp;";;"&amp;TEXT('Meldung Jury'!D11,"JJJJ-MM-TT")&amp;";;"&amp;'allg. Daten'!C$7&amp;";EKWJEV;"&amp;'Meldung Jury'!F11&amp;";EKMJEV;"&amp;'Meldung Jury'!G11&amp;";EKWEV1;"&amp;'Meldung Jury'!H11&amp;";EKMEV1;"&amp;'Meldung Jury'!I11&amp;";EKWEV2;"&amp;'Meldung Jury'!J11&amp;";EKMEV2;"&amp;'Meldung Jury'!K11&amp;";PKJEV;"&amp;'Meldung Jury'!L11&amp;";PKEV1;"&amp;'Meldung Jury'!M11&amp;";PKEV2;"&amp;'Meldung Jury'!N11&amp;";EKWJE;"&amp;'Meldung Jury'!O11&amp;";EKMJE;"&amp;'Meldung Jury'!P11&amp;";EKWE;"&amp;'Meldung Jury'!Q11&amp;";EKME;"&amp;'Meldung Jury'!R11&amp;";PKJE;"&amp;'Meldung Jury'!S11&amp;";PKE;"&amp;'Meldung Jury'!T11&amp;";KGKJE;"&amp;'Meldung Jury'!U11&amp;";KGKE;"&amp;'Meldung Jury'!V11&amp;";GGKJE;"&amp;'Meldung Jury'!W11&amp;";GGKE;"&amp;'Meldung Jury'!X11,"")</f>
        <v/>
      </c>
    </row>
    <row r="3" spans="1:3" s="51" customFormat="1" ht="24.95" customHeight="1" x14ac:dyDescent="0.35">
      <c r="A3" s="109" t="str">
        <f>IF(NOT(ISBLANK('Meldung Teilnehmer'!B10)),'Meldung Teilnehmer'!B10&amp;";"&amp;'Meldung Teilnehmer'!C10&amp;";"&amp;'Meldung Teilnehmer'!D10&amp;";"&amp;TEXT('Meldung Teilnehmer'!E10,"JJJJ-MM-TT")&amp;";;"&amp;IF(ISBLANK('Meldung Teilnehmer'!R10),'allg. Daten'!C$7,'Meldung Teilnehmer'!R10)&amp;";EK;"&amp;'Meldung Teilnehmer'!G10&amp;";"&amp;'Meldung Teilnehmer'!H10&amp;";PK;"&amp;'Meldung Teilnehmer'!I10&amp;";"&amp;'Meldung Teilnehmer'!J10&amp;";KGK;"&amp;'Meldung Teilnehmer'!K10&amp;";"&amp;'Meldung Teilnehmer'!L10&amp;";"&amp;'Meldung Teilnehmer'!M10&amp;";GGK;"&amp;'Meldung Teilnehmer'!N10&amp;";"&amp;'Meldung Teilnehmer'!O10&amp;";"&amp;'Meldung Teilnehmer'!P10,"")</f>
        <v/>
      </c>
      <c r="C3" s="114" t="str">
        <f>IF(NOT(ISBLANK('Meldung Jury'!B12)),'Meldung Jury'!B12&amp;";"&amp;'Meldung Jury'!C12&amp;";;"&amp;TEXT('Meldung Jury'!D12,"JJJJ-MM-TT")&amp;";;"&amp;'allg. Daten'!C$7&amp;";EKWJEV;"&amp;'Meldung Jury'!F12&amp;";EKMJEV;"&amp;'Meldung Jury'!G12&amp;";EKWEV1;"&amp;'Meldung Jury'!H12&amp;";EKMEV1;"&amp;'Meldung Jury'!I12&amp;";EKWEV2;"&amp;'Meldung Jury'!J12&amp;";EKMEV2;"&amp;'Meldung Jury'!K12&amp;";PKJEV;"&amp;'Meldung Jury'!L12&amp;";PKEV1;"&amp;'Meldung Jury'!M12&amp;";PKEV2;"&amp;'Meldung Jury'!N12&amp;";EKWJE;"&amp;'Meldung Jury'!O12&amp;";EKMJE;"&amp;'Meldung Jury'!P12&amp;";EKWE;"&amp;'Meldung Jury'!Q12&amp;";EKME;"&amp;'Meldung Jury'!R12&amp;";PKJE;"&amp;'Meldung Jury'!S12&amp;";PKE;"&amp;'Meldung Jury'!T12&amp;";KGKJE;"&amp;'Meldung Jury'!U12&amp;";KGKE;"&amp;'Meldung Jury'!V12&amp;";GGKJE;"&amp;'Meldung Jury'!W12&amp;";GGKE;"&amp;'Meldung Jury'!X12,"")</f>
        <v/>
      </c>
    </row>
    <row r="4" spans="1:3" s="51" customFormat="1" ht="24.95" customHeight="1" x14ac:dyDescent="0.35">
      <c r="A4" s="109" t="str">
        <f>IF(NOT(ISBLANK('Meldung Teilnehmer'!B11)),'Meldung Teilnehmer'!B11&amp;";"&amp;'Meldung Teilnehmer'!C11&amp;";"&amp;'Meldung Teilnehmer'!D11&amp;";"&amp;TEXT('Meldung Teilnehmer'!E11,"JJJJ-MM-TT")&amp;";;"&amp;IF(ISBLANK('Meldung Teilnehmer'!R11),'allg. Daten'!C$7,'Meldung Teilnehmer'!R11)&amp;";EK;"&amp;'Meldung Teilnehmer'!G11&amp;";"&amp;'Meldung Teilnehmer'!H11&amp;";PK;"&amp;'Meldung Teilnehmer'!I11&amp;";"&amp;'Meldung Teilnehmer'!J11&amp;";KGK;"&amp;'Meldung Teilnehmer'!K11&amp;";"&amp;'Meldung Teilnehmer'!L11&amp;";"&amp;'Meldung Teilnehmer'!M11&amp;";GGK;"&amp;'Meldung Teilnehmer'!N11&amp;";"&amp;'Meldung Teilnehmer'!O11&amp;";"&amp;'Meldung Teilnehmer'!P11,"")</f>
        <v/>
      </c>
      <c r="C4" s="114" t="str">
        <f>IF(NOT(ISBLANK('Meldung Jury'!B13)),'Meldung Jury'!B13&amp;";"&amp;'Meldung Jury'!C13&amp;";;"&amp;TEXT('Meldung Jury'!D13,"JJJJ-MM-TT")&amp;";;"&amp;'allg. Daten'!C$7&amp;";EKWJEV;"&amp;'Meldung Jury'!F13&amp;";EKMJEV;"&amp;'Meldung Jury'!G13&amp;";EKWEV1;"&amp;'Meldung Jury'!H13&amp;";EKMEV1;"&amp;'Meldung Jury'!I13&amp;";EKWEV2;"&amp;'Meldung Jury'!J13&amp;";EKMEV2;"&amp;'Meldung Jury'!K13&amp;";PKJEV;"&amp;'Meldung Jury'!L13&amp;";PKEV1;"&amp;'Meldung Jury'!M13&amp;";PKEV2;"&amp;'Meldung Jury'!N13&amp;";EKWJE;"&amp;'Meldung Jury'!O13&amp;";EKMJE;"&amp;'Meldung Jury'!P13&amp;";EKWE;"&amp;'Meldung Jury'!Q13&amp;";EKME;"&amp;'Meldung Jury'!R13&amp;";PKJE;"&amp;'Meldung Jury'!S13&amp;";PKE;"&amp;'Meldung Jury'!T13&amp;";KGKJE;"&amp;'Meldung Jury'!U13&amp;";KGKE;"&amp;'Meldung Jury'!V13&amp;";GGKJE;"&amp;'Meldung Jury'!W13&amp;";GGKE;"&amp;'Meldung Jury'!X13,"")</f>
        <v/>
      </c>
    </row>
    <row r="5" spans="1:3" s="51" customFormat="1" ht="24.95" customHeight="1" x14ac:dyDescent="0.35">
      <c r="A5" s="109" t="str">
        <f>IF(NOT(ISBLANK('Meldung Teilnehmer'!B12)),'Meldung Teilnehmer'!B12&amp;";"&amp;'Meldung Teilnehmer'!C12&amp;";"&amp;'Meldung Teilnehmer'!D12&amp;";"&amp;TEXT('Meldung Teilnehmer'!E12,"JJJJ-MM-TT")&amp;";;"&amp;IF(ISBLANK('Meldung Teilnehmer'!R12),'allg. Daten'!C$7,'Meldung Teilnehmer'!R12)&amp;";EK;"&amp;'Meldung Teilnehmer'!G12&amp;";"&amp;'Meldung Teilnehmer'!H12&amp;";PK;"&amp;'Meldung Teilnehmer'!I12&amp;";"&amp;'Meldung Teilnehmer'!J12&amp;";KGK;"&amp;'Meldung Teilnehmer'!K12&amp;";"&amp;'Meldung Teilnehmer'!L12&amp;";"&amp;'Meldung Teilnehmer'!M12&amp;";GGK;"&amp;'Meldung Teilnehmer'!N12&amp;";"&amp;'Meldung Teilnehmer'!O12&amp;";"&amp;'Meldung Teilnehmer'!P12,"")</f>
        <v/>
      </c>
      <c r="C5" s="114" t="str">
        <f>IF(NOT(ISBLANK('Meldung Jury'!B14)),'Meldung Jury'!B14&amp;";"&amp;'Meldung Jury'!C14&amp;";;"&amp;TEXT('Meldung Jury'!D14,"JJJJ-MM-TT")&amp;";;"&amp;'allg. Daten'!C$7&amp;";EKWJEV;"&amp;'Meldung Jury'!F14&amp;";EKMJEV;"&amp;'Meldung Jury'!G14&amp;";EKWEV1;"&amp;'Meldung Jury'!H14&amp;";EKMEV1;"&amp;'Meldung Jury'!I14&amp;";EKWEV2;"&amp;'Meldung Jury'!J14&amp;";EKMEV2;"&amp;'Meldung Jury'!K14&amp;";PKJEV;"&amp;'Meldung Jury'!L14&amp;";PKEV1;"&amp;'Meldung Jury'!M14&amp;";PKEV2;"&amp;'Meldung Jury'!N14&amp;";EKWJE;"&amp;'Meldung Jury'!O14&amp;";EKMJE;"&amp;'Meldung Jury'!P14&amp;";EKWE;"&amp;'Meldung Jury'!Q14&amp;";EKME;"&amp;'Meldung Jury'!R14&amp;";PKJE;"&amp;'Meldung Jury'!S14&amp;";PKE;"&amp;'Meldung Jury'!T14&amp;";KGKJE;"&amp;'Meldung Jury'!U14&amp;";KGKE;"&amp;'Meldung Jury'!V14&amp;";GGKJE;"&amp;'Meldung Jury'!W14&amp;";GGKE;"&amp;'Meldung Jury'!X14,"")</f>
        <v/>
      </c>
    </row>
    <row r="6" spans="1:3" s="51" customFormat="1" ht="24.95" customHeight="1" x14ac:dyDescent="0.35">
      <c r="A6" s="109" t="str">
        <f>IF(NOT(ISBLANK('Meldung Teilnehmer'!B13)),'Meldung Teilnehmer'!B13&amp;";"&amp;'Meldung Teilnehmer'!C13&amp;";"&amp;'Meldung Teilnehmer'!D13&amp;";"&amp;TEXT('Meldung Teilnehmer'!E13,"JJJJ-MM-TT")&amp;";;"&amp;IF(ISBLANK('Meldung Teilnehmer'!R13),'allg. Daten'!C$7,'Meldung Teilnehmer'!R13)&amp;";EK;"&amp;'Meldung Teilnehmer'!G13&amp;";"&amp;'Meldung Teilnehmer'!H13&amp;";PK;"&amp;'Meldung Teilnehmer'!I13&amp;";"&amp;'Meldung Teilnehmer'!J13&amp;";KGK;"&amp;'Meldung Teilnehmer'!K13&amp;";"&amp;'Meldung Teilnehmer'!L13&amp;";"&amp;'Meldung Teilnehmer'!M13&amp;";GGK;"&amp;'Meldung Teilnehmer'!N13&amp;";"&amp;'Meldung Teilnehmer'!O13&amp;";"&amp;'Meldung Teilnehmer'!P13,"")</f>
        <v/>
      </c>
      <c r="C6" s="114" t="str">
        <f>IF(NOT(ISBLANK('Meldung Jury'!B15)),'Meldung Jury'!B15&amp;";"&amp;'Meldung Jury'!C15&amp;";;"&amp;TEXT('Meldung Jury'!D15,"JJJJ-MM-TT")&amp;";;"&amp;'allg. Daten'!C$7&amp;";EKWJEV;"&amp;'Meldung Jury'!F15&amp;";EKMJEV;"&amp;'Meldung Jury'!G15&amp;";EKWEV1;"&amp;'Meldung Jury'!H15&amp;";EKMEV1;"&amp;'Meldung Jury'!I15&amp;";EKWEV2;"&amp;'Meldung Jury'!J15&amp;";EKMEV2;"&amp;'Meldung Jury'!K15&amp;";PKJEV;"&amp;'Meldung Jury'!L15&amp;";PKEV1;"&amp;'Meldung Jury'!M15&amp;";PKEV2;"&amp;'Meldung Jury'!N15&amp;";EKWJE;"&amp;'Meldung Jury'!O15&amp;";EKMJE;"&amp;'Meldung Jury'!P15&amp;";EKWE;"&amp;'Meldung Jury'!Q15&amp;";EKME;"&amp;'Meldung Jury'!R15&amp;";PKJE;"&amp;'Meldung Jury'!S15&amp;";PKE;"&amp;'Meldung Jury'!T15&amp;";KGKJE;"&amp;'Meldung Jury'!U15&amp;";KGKE;"&amp;'Meldung Jury'!V15&amp;";GGKJE;"&amp;'Meldung Jury'!W15&amp;";GGKE;"&amp;'Meldung Jury'!X15,"")</f>
        <v/>
      </c>
    </row>
    <row r="7" spans="1:3" s="51" customFormat="1" ht="24.95" customHeight="1" x14ac:dyDescent="0.35">
      <c r="A7" s="109" t="str">
        <f>IF(NOT(ISBLANK('Meldung Teilnehmer'!B14)),'Meldung Teilnehmer'!B14&amp;";"&amp;'Meldung Teilnehmer'!C14&amp;";"&amp;'Meldung Teilnehmer'!D14&amp;";"&amp;TEXT('Meldung Teilnehmer'!E14,"JJJJ-MM-TT")&amp;";;"&amp;IF(ISBLANK('Meldung Teilnehmer'!R14),'allg. Daten'!C$7,'Meldung Teilnehmer'!R14)&amp;";EK;"&amp;'Meldung Teilnehmer'!G14&amp;";"&amp;'Meldung Teilnehmer'!H14&amp;";PK;"&amp;'Meldung Teilnehmer'!I14&amp;";"&amp;'Meldung Teilnehmer'!J14&amp;";KGK;"&amp;'Meldung Teilnehmer'!K14&amp;";"&amp;'Meldung Teilnehmer'!L14&amp;";"&amp;'Meldung Teilnehmer'!M14&amp;";GGK;"&amp;'Meldung Teilnehmer'!N14&amp;";"&amp;'Meldung Teilnehmer'!O14&amp;";"&amp;'Meldung Teilnehmer'!P14,"")</f>
        <v/>
      </c>
      <c r="C7" s="114" t="str">
        <f>IF(NOT(ISBLANK('Meldung Jury'!B16)),'Meldung Jury'!B16&amp;";"&amp;'Meldung Jury'!C16&amp;";;"&amp;TEXT('Meldung Jury'!D16,"JJJJ-MM-TT")&amp;";;"&amp;'allg. Daten'!C$7&amp;";EKWJEV;"&amp;'Meldung Jury'!F16&amp;";EKMJEV;"&amp;'Meldung Jury'!G16&amp;";EKWEV1;"&amp;'Meldung Jury'!H16&amp;";EKMEV1;"&amp;'Meldung Jury'!I16&amp;";EKWEV2;"&amp;'Meldung Jury'!J16&amp;";EKMEV2;"&amp;'Meldung Jury'!K16&amp;";PKJEV;"&amp;'Meldung Jury'!L16&amp;";PKEV1;"&amp;'Meldung Jury'!M16&amp;";PKEV2;"&amp;'Meldung Jury'!N16&amp;";EKWJE;"&amp;'Meldung Jury'!O16&amp;";EKMJE;"&amp;'Meldung Jury'!P16&amp;";EKWE;"&amp;'Meldung Jury'!Q16&amp;";EKME;"&amp;'Meldung Jury'!R16&amp;";PKJE;"&amp;'Meldung Jury'!S16&amp;";PKE;"&amp;'Meldung Jury'!T16&amp;";KGKJE;"&amp;'Meldung Jury'!U16&amp;";KGKE;"&amp;'Meldung Jury'!V16&amp;";GGKJE;"&amp;'Meldung Jury'!W16&amp;";GGKE;"&amp;'Meldung Jury'!X16,"")</f>
        <v/>
      </c>
    </row>
    <row r="8" spans="1:3" s="51" customFormat="1" ht="24.95" customHeight="1" x14ac:dyDescent="0.35">
      <c r="A8" s="109" t="str">
        <f>IF(NOT(ISBLANK('Meldung Teilnehmer'!B15)),'Meldung Teilnehmer'!B15&amp;";"&amp;'Meldung Teilnehmer'!C15&amp;";"&amp;'Meldung Teilnehmer'!D15&amp;";"&amp;TEXT('Meldung Teilnehmer'!E15,"JJJJ-MM-TT")&amp;";;"&amp;IF(ISBLANK('Meldung Teilnehmer'!R15),'allg. Daten'!C$7,'Meldung Teilnehmer'!R15)&amp;";EK;"&amp;'Meldung Teilnehmer'!G15&amp;";"&amp;'Meldung Teilnehmer'!H15&amp;";PK;"&amp;'Meldung Teilnehmer'!I15&amp;";"&amp;'Meldung Teilnehmer'!J15&amp;";KGK;"&amp;'Meldung Teilnehmer'!K15&amp;";"&amp;'Meldung Teilnehmer'!L15&amp;";"&amp;'Meldung Teilnehmer'!M15&amp;";GGK;"&amp;'Meldung Teilnehmer'!N15&amp;";"&amp;'Meldung Teilnehmer'!O15&amp;";"&amp;'Meldung Teilnehmer'!P15,"")</f>
        <v/>
      </c>
      <c r="C8" s="114" t="str">
        <f>IF(NOT(ISBLANK('Meldung Jury'!B17)),'Meldung Jury'!B17&amp;";"&amp;'Meldung Jury'!C17&amp;";;"&amp;TEXT('Meldung Jury'!D17,"JJJJ-MM-TT")&amp;";;"&amp;'allg. Daten'!C$7&amp;";EKWJEV;"&amp;'Meldung Jury'!F17&amp;";EKMJEV;"&amp;'Meldung Jury'!G17&amp;";EKWEV1;"&amp;'Meldung Jury'!H17&amp;";EKMEV1;"&amp;'Meldung Jury'!I17&amp;";EKWEV2;"&amp;'Meldung Jury'!J17&amp;";EKMEV2;"&amp;'Meldung Jury'!K17&amp;";PKJEV;"&amp;'Meldung Jury'!L17&amp;";PKEV1;"&amp;'Meldung Jury'!M17&amp;";PKEV2;"&amp;'Meldung Jury'!N17&amp;";EKWJE;"&amp;'Meldung Jury'!O17&amp;";EKMJE;"&amp;'Meldung Jury'!P17&amp;";EKWE;"&amp;'Meldung Jury'!Q17&amp;";EKME;"&amp;'Meldung Jury'!R17&amp;";PKJE;"&amp;'Meldung Jury'!S17&amp;";PKE;"&amp;'Meldung Jury'!T17&amp;";KGKJE;"&amp;'Meldung Jury'!U17&amp;";KGKE;"&amp;'Meldung Jury'!V17&amp;";GGKJE;"&amp;'Meldung Jury'!W17&amp;";GGKE;"&amp;'Meldung Jury'!X17,"")</f>
        <v/>
      </c>
    </row>
    <row r="9" spans="1:3" s="51" customFormat="1" ht="24.95" customHeight="1" x14ac:dyDescent="0.35">
      <c r="A9" s="109" t="str">
        <f>IF(NOT(ISBLANK('Meldung Teilnehmer'!B16)),'Meldung Teilnehmer'!B16&amp;";"&amp;'Meldung Teilnehmer'!C16&amp;";"&amp;'Meldung Teilnehmer'!D16&amp;";"&amp;TEXT('Meldung Teilnehmer'!E16,"JJJJ-MM-TT")&amp;";;"&amp;IF(ISBLANK('Meldung Teilnehmer'!R16),'allg. Daten'!C$7,'Meldung Teilnehmer'!R16)&amp;";EK;"&amp;'Meldung Teilnehmer'!G16&amp;";"&amp;'Meldung Teilnehmer'!H16&amp;";PK;"&amp;'Meldung Teilnehmer'!I16&amp;";"&amp;'Meldung Teilnehmer'!J16&amp;";KGK;"&amp;'Meldung Teilnehmer'!K16&amp;";"&amp;'Meldung Teilnehmer'!L16&amp;";"&amp;'Meldung Teilnehmer'!M16&amp;";GGK;"&amp;'Meldung Teilnehmer'!N16&amp;";"&amp;'Meldung Teilnehmer'!O16&amp;";"&amp;'Meldung Teilnehmer'!P16,"")</f>
        <v/>
      </c>
      <c r="C9" s="114" t="str">
        <f>IF(NOT(ISBLANK('Meldung Jury'!B18)),'Meldung Jury'!B18&amp;";"&amp;'Meldung Jury'!C18&amp;";;"&amp;TEXT('Meldung Jury'!D18,"JJJJ-MM-TT")&amp;";;"&amp;'allg. Daten'!C$7&amp;";EKWJEV;"&amp;'Meldung Jury'!F18&amp;";EKMJEV;"&amp;'Meldung Jury'!G18&amp;";EKWEV1;"&amp;'Meldung Jury'!H18&amp;";EKMEV1;"&amp;'Meldung Jury'!I18&amp;";EKWEV2;"&amp;'Meldung Jury'!J18&amp;";EKMEV2;"&amp;'Meldung Jury'!K18&amp;";PKJEV;"&amp;'Meldung Jury'!L18&amp;";PKEV1;"&amp;'Meldung Jury'!M18&amp;";PKEV2;"&amp;'Meldung Jury'!N18&amp;";EKWJE;"&amp;'Meldung Jury'!O18&amp;";EKMJE;"&amp;'Meldung Jury'!P18&amp;";EKWE;"&amp;'Meldung Jury'!Q18&amp;";EKME;"&amp;'Meldung Jury'!R18&amp;";PKJE;"&amp;'Meldung Jury'!S18&amp;";PKE;"&amp;'Meldung Jury'!T18&amp;";KGKJE;"&amp;'Meldung Jury'!U18&amp;";KGKE;"&amp;'Meldung Jury'!V18&amp;";GGKJE;"&amp;'Meldung Jury'!W18&amp;";GGKE;"&amp;'Meldung Jury'!X18,"")</f>
        <v/>
      </c>
    </row>
    <row r="10" spans="1:3" s="51" customFormat="1" ht="24.95" customHeight="1" x14ac:dyDescent="0.35">
      <c r="A10" s="109" t="str">
        <f>IF(NOT(ISBLANK('Meldung Teilnehmer'!B17)),'Meldung Teilnehmer'!B17&amp;";"&amp;'Meldung Teilnehmer'!C17&amp;";"&amp;'Meldung Teilnehmer'!D17&amp;";"&amp;TEXT('Meldung Teilnehmer'!E17,"JJJJ-MM-TT")&amp;";;"&amp;IF(ISBLANK('Meldung Teilnehmer'!R17),'allg. Daten'!C$7,'Meldung Teilnehmer'!R17)&amp;";EK;"&amp;'Meldung Teilnehmer'!G17&amp;";"&amp;'Meldung Teilnehmer'!H17&amp;";PK;"&amp;'Meldung Teilnehmer'!I17&amp;";"&amp;'Meldung Teilnehmer'!J17&amp;";KGK;"&amp;'Meldung Teilnehmer'!K17&amp;";"&amp;'Meldung Teilnehmer'!L17&amp;";"&amp;'Meldung Teilnehmer'!M17&amp;";GGK;"&amp;'Meldung Teilnehmer'!N17&amp;";"&amp;'Meldung Teilnehmer'!O17&amp;";"&amp;'Meldung Teilnehmer'!P17,"")</f>
        <v/>
      </c>
      <c r="C10" s="114" t="str">
        <f>IF(NOT(ISBLANK('Meldung Jury'!B19)),'Meldung Jury'!B19&amp;";"&amp;'Meldung Jury'!C19&amp;";;"&amp;TEXT('Meldung Jury'!D19,"JJJJ-MM-TT")&amp;";;"&amp;'allg. Daten'!C$7&amp;";EKWJEV;"&amp;'Meldung Jury'!F19&amp;";EKMJEV;"&amp;'Meldung Jury'!G19&amp;";EKWEV1;"&amp;'Meldung Jury'!H19&amp;";EKMEV1;"&amp;'Meldung Jury'!I19&amp;";EKWEV2;"&amp;'Meldung Jury'!J19&amp;";EKMEV2;"&amp;'Meldung Jury'!K19&amp;";PKJEV;"&amp;'Meldung Jury'!L19&amp;";PKEV1;"&amp;'Meldung Jury'!M19&amp;";PKEV2;"&amp;'Meldung Jury'!N19&amp;";EKWJE;"&amp;'Meldung Jury'!O19&amp;";EKMJE;"&amp;'Meldung Jury'!P19&amp;";EKWE;"&amp;'Meldung Jury'!Q19&amp;";EKME;"&amp;'Meldung Jury'!R19&amp;";PKJE;"&amp;'Meldung Jury'!S19&amp;";PKE;"&amp;'Meldung Jury'!T19&amp;";KGKJE;"&amp;'Meldung Jury'!U19&amp;";KGKE;"&amp;'Meldung Jury'!V19&amp;";GGKJE;"&amp;'Meldung Jury'!W19&amp;";GGKE;"&amp;'Meldung Jury'!X19,"")</f>
        <v/>
      </c>
    </row>
    <row r="11" spans="1:3" s="51" customFormat="1" ht="24.95" customHeight="1" x14ac:dyDescent="0.35">
      <c r="A11" s="109" t="str">
        <f>IF(NOT(ISBLANK('Meldung Teilnehmer'!B18)),'Meldung Teilnehmer'!B18&amp;";"&amp;'Meldung Teilnehmer'!C18&amp;";"&amp;'Meldung Teilnehmer'!D18&amp;";"&amp;TEXT('Meldung Teilnehmer'!E18,"JJJJ-MM-TT")&amp;";;"&amp;IF(ISBLANK('Meldung Teilnehmer'!R18),'allg. Daten'!C$7,'Meldung Teilnehmer'!R18)&amp;";EK;"&amp;'Meldung Teilnehmer'!G18&amp;";"&amp;'Meldung Teilnehmer'!H18&amp;";PK;"&amp;'Meldung Teilnehmer'!I18&amp;";"&amp;'Meldung Teilnehmer'!J18&amp;";KGK;"&amp;'Meldung Teilnehmer'!K18&amp;";"&amp;'Meldung Teilnehmer'!L18&amp;";"&amp;'Meldung Teilnehmer'!M18&amp;";GGK;"&amp;'Meldung Teilnehmer'!N18&amp;";"&amp;'Meldung Teilnehmer'!O18&amp;";"&amp;'Meldung Teilnehmer'!P18,"")</f>
        <v/>
      </c>
      <c r="C11" s="114" t="str">
        <f>IF(NOT(ISBLANK('Meldung Jury'!B20)),'Meldung Jury'!B20&amp;";"&amp;'Meldung Jury'!C20&amp;";;"&amp;TEXT('Meldung Jury'!D20,"JJJJ-MM-TT")&amp;";;"&amp;'allg. Daten'!C$7&amp;";EKWJEV;"&amp;'Meldung Jury'!F20&amp;";EKMJEV;"&amp;'Meldung Jury'!G20&amp;";EKWEV1;"&amp;'Meldung Jury'!H20&amp;";EKMEV1;"&amp;'Meldung Jury'!I20&amp;";EKWEV2;"&amp;'Meldung Jury'!J20&amp;";EKMEV2;"&amp;'Meldung Jury'!K20&amp;";PKJEV;"&amp;'Meldung Jury'!L20&amp;";PKEV1;"&amp;'Meldung Jury'!M20&amp;";PKEV2;"&amp;'Meldung Jury'!N20&amp;";EKWJE;"&amp;'Meldung Jury'!O20&amp;";EKMJE;"&amp;'Meldung Jury'!P20&amp;";EKWE;"&amp;'Meldung Jury'!Q20&amp;";EKME;"&amp;'Meldung Jury'!R20&amp;";PKJE;"&amp;'Meldung Jury'!S20&amp;";PKE;"&amp;'Meldung Jury'!T20&amp;";KGKJE;"&amp;'Meldung Jury'!U20&amp;";KGKE;"&amp;'Meldung Jury'!V20&amp;";GGKJE;"&amp;'Meldung Jury'!W20&amp;";GGKE;"&amp;'Meldung Jury'!X20,"")</f>
        <v/>
      </c>
    </row>
    <row r="12" spans="1:3" s="51" customFormat="1" ht="24.95" customHeight="1" x14ac:dyDescent="0.35">
      <c r="A12" s="109" t="str">
        <f>IF(NOT(ISBLANK('Meldung Teilnehmer'!B19)),'Meldung Teilnehmer'!B19&amp;";"&amp;'Meldung Teilnehmer'!C19&amp;";"&amp;'Meldung Teilnehmer'!D19&amp;";"&amp;TEXT('Meldung Teilnehmer'!E19,"JJJJ-MM-TT")&amp;";;"&amp;IF(ISBLANK('Meldung Teilnehmer'!R19),'allg. Daten'!C$7,'Meldung Teilnehmer'!R19)&amp;";EK;"&amp;'Meldung Teilnehmer'!G19&amp;";"&amp;'Meldung Teilnehmer'!H19&amp;";PK;"&amp;'Meldung Teilnehmer'!I19&amp;";"&amp;'Meldung Teilnehmer'!J19&amp;";KGK;"&amp;'Meldung Teilnehmer'!K19&amp;";"&amp;'Meldung Teilnehmer'!L19&amp;";"&amp;'Meldung Teilnehmer'!M19&amp;";GGK;"&amp;'Meldung Teilnehmer'!N19&amp;";"&amp;'Meldung Teilnehmer'!O19&amp;";"&amp;'Meldung Teilnehmer'!P19,"")</f>
        <v/>
      </c>
      <c r="C12" s="114" t="str">
        <f>IF(NOT(ISBLANK('Meldung Jury'!B21)),'Meldung Jury'!B21&amp;";"&amp;'Meldung Jury'!C21&amp;";;"&amp;TEXT('Meldung Jury'!D21,"JJJJ-MM-TT")&amp;";;"&amp;'allg. Daten'!C$7&amp;";EKWJEV;"&amp;'Meldung Jury'!F21&amp;";EKMJEV;"&amp;'Meldung Jury'!G21&amp;";EKWEV1;"&amp;'Meldung Jury'!H21&amp;";EKMEV1;"&amp;'Meldung Jury'!I21&amp;";EKWEV2;"&amp;'Meldung Jury'!J21&amp;";EKMEV2;"&amp;'Meldung Jury'!K21&amp;";PKJEV;"&amp;'Meldung Jury'!L21&amp;";PKEV1;"&amp;'Meldung Jury'!M21&amp;";PKEV2;"&amp;'Meldung Jury'!N21&amp;";EKWJE;"&amp;'Meldung Jury'!O21&amp;";EKMJE;"&amp;'Meldung Jury'!P21&amp;";EKWE;"&amp;'Meldung Jury'!Q21&amp;";EKME;"&amp;'Meldung Jury'!R21&amp;";PKJE;"&amp;'Meldung Jury'!S21&amp;";PKE;"&amp;'Meldung Jury'!T21&amp;";KGKJE;"&amp;'Meldung Jury'!U21&amp;";KGKE;"&amp;'Meldung Jury'!V21&amp;";GGKJE;"&amp;'Meldung Jury'!W21&amp;";GGKE;"&amp;'Meldung Jury'!X21,"")</f>
        <v/>
      </c>
    </row>
    <row r="13" spans="1:3" s="51" customFormat="1" ht="24.95" customHeight="1" x14ac:dyDescent="0.35">
      <c r="A13" s="109" t="str">
        <f>IF(NOT(ISBLANK('Meldung Teilnehmer'!B20)),'Meldung Teilnehmer'!B20&amp;";"&amp;'Meldung Teilnehmer'!C20&amp;";"&amp;'Meldung Teilnehmer'!D20&amp;";"&amp;TEXT('Meldung Teilnehmer'!E20,"JJJJ-MM-TT")&amp;";;"&amp;IF(ISBLANK('Meldung Teilnehmer'!R20),'allg. Daten'!C$7,'Meldung Teilnehmer'!R20)&amp;";EK;"&amp;'Meldung Teilnehmer'!G20&amp;";"&amp;'Meldung Teilnehmer'!H20&amp;";PK;"&amp;'Meldung Teilnehmer'!I20&amp;";"&amp;'Meldung Teilnehmer'!J20&amp;";KGK;"&amp;'Meldung Teilnehmer'!K20&amp;";"&amp;'Meldung Teilnehmer'!L20&amp;";"&amp;'Meldung Teilnehmer'!M20&amp;";GGK;"&amp;'Meldung Teilnehmer'!N20&amp;";"&amp;'Meldung Teilnehmer'!O20&amp;";"&amp;'Meldung Teilnehmer'!P20,"")</f>
        <v/>
      </c>
      <c r="C13" s="114" t="str">
        <f>IF(NOT(ISBLANK('Meldung Jury'!B22)),'Meldung Jury'!B22&amp;";"&amp;'Meldung Jury'!C22&amp;";;"&amp;TEXT('Meldung Jury'!D22,"JJJJ-MM-TT")&amp;";;"&amp;'allg. Daten'!C$7&amp;";EKWJEV;"&amp;'Meldung Jury'!F22&amp;";EKMJEV;"&amp;'Meldung Jury'!G22&amp;";EKWEV1;"&amp;'Meldung Jury'!H22&amp;";EKMEV1;"&amp;'Meldung Jury'!I22&amp;";EKWEV2;"&amp;'Meldung Jury'!J22&amp;";EKMEV2;"&amp;'Meldung Jury'!K22&amp;";PKJEV;"&amp;'Meldung Jury'!L22&amp;";PKEV1;"&amp;'Meldung Jury'!M22&amp;";PKEV2;"&amp;'Meldung Jury'!N22&amp;";EKWJE;"&amp;'Meldung Jury'!O22&amp;";EKMJE;"&amp;'Meldung Jury'!P22&amp;";EKWE;"&amp;'Meldung Jury'!Q22&amp;";EKME;"&amp;'Meldung Jury'!R22&amp;";PKJE;"&amp;'Meldung Jury'!S22&amp;";PKE;"&amp;'Meldung Jury'!T22&amp;";KGKJE;"&amp;'Meldung Jury'!U22&amp;";KGKE;"&amp;'Meldung Jury'!V22&amp;";GGKJE;"&amp;'Meldung Jury'!W22&amp;";GGKE;"&amp;'Meldung Jury'!X22,"")</f>
        <v/>
      </c>
    </row>
    <row r="14" spans="1:3" s="51" customFormat="1" ht="24.95" customHeight="1" x14ac:dyDescent="0.35">
      <c r="A14" s="109" t="str">
        <f>IF(NOT(ISBLANK('Meldung Teilnehmer'!B21)),'Meldung Teilnehmer'!B21&amp;";"&amp;'Meldung Teilnehmer'!C21&amp;";"&amp;'Meldung Teilnehmer'!D21&amp;";"&amp;TEXT('Meldung Teilnehmer'!E21,"JJJJ-MM-TT")&amp;";;"&amp;IF(ISBLANK('Meldung Teilnehmer'!R21),'allg. Daten'!C$7,'Meldung Teilnehmer'!R21)&amp;";EK;"&amp;'Meldung Teilnehmer'!G21&amp;";"&amp;'Meldung Teilnehmer'!H21&amp;";PK;"&amp;'Meldung Teilnehmer'!I21&amp;";"&amp;'Meldung Teilnehmer'!J21&amp;";KGK;"&amp;'Meldung Teilnehmer'!K21&amp;";"&amp;'Meldung Teilnehmer'!L21&amp;";"&amp;'Meldung Teilnehmer'!M21&amp;";GGK;"&amp;'Meldung Teilnehmer'!N21&amp;";"&amp;'Meldung Teilnehmer'!O21&amp;";"&amp;'Meldung Teilnehmer'!P21,"")</f>
        <v/>
      </c>
      <c r="C14" s="114" t="str">
        <f>IF(NOT(ISBLANK('Meldung Jury'!B23)),'Meldung Jury'!B23&amp;";"&amp;'Meldung Jury'!C23&amp;";;"&amp;TEXT('Meldung Jury'!D23,"JJJJ-MM-TT")&amp;";;"&amp;'allg. Daten'!C$7&amp;";EKWJEV;"&amp;'Meldung Jury'!F23&amp;";EKMJEV;"&amp;'Meldung Jury'!G23&amp;";EKWEV1;"&amp;'Meldung Jury'!H23&amp;";EKMEV1;"&amp;'Meldung Jury'!I23&amp;";EKWEV2;"&amp;'Meldung Jury'!J23&amp;";EKMEV2;"&amp;'Meldung Jury'!K23&amp;";PKJEV;"&amp;'Meldung Jury'!L23&amp;";PKEV1;"&amp;'Meldung Jury'!M23&amp;";PKEV2;"&amp;'Meldung Jury'!N23&amp;";EKWJE;"&amp;'Meldung Jury'!O23&amp;";EKMJE;"&amp;'Meldung Jury'!P23&amp;";EKWE;"&amp;'Meldung Jury'!Q23&amp;";EKME;"&amp;'Meldung Jury'!R23&amp;";PKJE;"&amp;'Meldung Jury'!S23&amp;";PKE;"&amp;'Meldung Jury'!T23&amp;";KGKJE;"&amp;'Meldung Jury'!U23&amp;";KGKE;"&amp;'Meldung Jury'!V23&amp;";GGKJE;"&amp;'Meldung Jury'!W23&amp;";GGKE;"&amp;'Meldung Jury'!X23,"")</f>
        <v/>
      </c>
    </row>
    <row r="15" spans="1:3" s="51" customFormat="1" ht="24.95" customHeight="1" x14ac:dyDescent="0.35">
      <c r="A15" s="109" t="str">
        <f>IF(NOT(ISBLANK('Meldung Teilnehmer'!B22)),'Meldung Teilnehmer'!B22&amp;";"&amp;'Meldung Teilnehmer'!C22&amp;";"&amp;'Meldung Teilnehmer'!D22&amp;";"&amp;TEXT('Meldung Teilnehmer'!E22,"JJJJ-MM-TT")&amp;";;"&amp;IF(ISBLANK('Meldung Teilnehmer'!R22),'allg. Daten'!C$7,'Meldung Teilnehmer'!R22)&amp;";EK;"&amp;'Meldung Teilnehmer'!G22&amp;";"&amp;'Meldung Teilnehmer'!H22&amp;";PK;"&amp;'Meldung Teilnehmer'!I22&amp;";"&amp;'Meldung Teilnehmer'!J22&amp;";KGK;"&amp;'Meldung Teilnehmer'!K22&amp;";"&amp;'Meldung Teilnehmer'!L22&amp;";"&amp;'Meldung Teilnehmer'!M22&amp;";GGK;"&amp;'Meldung Teilnehmer'!N22&amp;";"&amp;'Meldung Teilnehmer'!O22&amp;";"&amp;'Meldung Teilnehmer'!P22,"")</f>
        <v/>
      </c>
      <c r="C15" s="114" t="str">
        <f>IF(NOT(ISBLANK('Meldung Jury'!B24)),'Meldung Jury'!B24&amp;";"&amp;'Meldung Jury'!C24&amp;";;"&amp;TEXT('Meldung Jury'!D24,"JJJJ-MM-TT")&amp;";;"&amp;'allg. Daten'!C$7&amp;";EKWJEV;"&amp;'Meldung Jury'!F24&amp;";EKMJEV;"&amp;'Meldung Jury'!G24&amp;";EKWEV1;"&amp;'Meldung Jury'!H24&amp;";EKMEV1;"&amp;'Meldung Jury'!I24&amp;";EKWEV2;"&amp;'Meldung Jury'!J24&amp;";EKMEV2;"&amp;'Meldung Jury'!K24&amp;";PKJEV;"&amp;'Meldung Jury'!L24&amp;";PKEV1;"&amp;'Meldung Jury'!M24&amp;";PKEV2;"&amp;'Meldung Jury'!N24&amp;";EKWJE;"&amp;'Meldung Jury'!O24&amp;";EKMJE;"&amp;'Meldung Jury'!P24&amp;";EKWE;"&amp;'Meldung Jury'!Q24&amp;";EKME;"&amp;'Meldung Jury'!R24&amp;";PKJE;"&amp;'Meldung Jury'!S24&amp;";PKE;"&amp;'Meldung Jury'!T24&amp;";KGKJE;"&amp;'Meldung Jury'!U24&amp;";KGKE;"&amp;'Meldung Jury'!V24&amp;";GGKJE;"&amp;'Meldung Jury'!W24&amp;";GGKE;"&amp;'Meldung Jury'!X24,"")</f>
        <v/>
      </c>
    </row>
    <row r="16" spans="1:3" s="51" customFormat="1" ht="24.95" customHeight="1" x14ac:dyDescent="0.35">
      <c r="A16" s="109" t="str">
        <f>IF(NOT(ISBLANK('Meldung Teilnehmer'!B23)),'Meldung Teilnehmer'!B23&amp;";"&amp;'Meldung Teilnehmer'!C23&amp;";"&amp;'Meldung Teilnehmer'!D23&amp;";"&amp;TEXT('Meldung Teilnehmer'!E23,"JJJJ-MM-TT")&amp;";;"&amp;IF(ISBLANK('Meldung Teilnehmer'!R23),'allg. Daten'!C$7,'Meldung Teilnehmer'!R23)&amp;";EK;"&amp;'Meldung Teilnehmer'!G23&amp;";"&amp;'Meldung Teilnehmer'!H23&amp;";PK;"&amp;'Meldung Teilnehmer'!I23&amp;";"&amp;'Meldung Teilnehmer'!J23&amp;";KGK;"&amp;'Meldung Teilnehmer'!K23&amp;";"&amp;'Meldung Teilnehmer'!L23&amp;";"&amp;'Meldung Teilnehmer'!M23&amp;";GGK;"&amp;'Meldung Teilnehmer'!N23&amp;";"&amp;'Meldung Teilnehmer'!O23&amp;";"&amp;'Meldung Teilnehmer'!P23,"")</f>
        <v/>
      </c>
      <c r="C16" s="114" t="str">
        <f>IF(NOT(ISBLANK('Meldung Jury'!B25)),'Meldung Jury'!B25&amp;";"&amp;'Meldung Jury'!C25&amp;";;"&amp;TEXT('Meldung Jury'!D25,"JJJJ-MM-TT")&amp;";;"&amp;'allg. Daten'!C$7&amp;";EKWJEV;"&amp;'Meldung Jury'!F25&amp;";EKMJEV;"&amp;'Meldung Jury'!G25&amp;";EKWEV1;"&amp;'Meldung Jury'!H25&amp;";EKMEV1;"&amp;'Meldung Jury'!I25&amp;";EKWEV2;"&amp;'Meldung Jury'!J25&amp;";EKMEV2;"&amp;'Meldung Jury'!K25&amp;";PKJEV;"&amp;'Meldung Jury'!L25&amp;";PKEV1;"&amp;'Meldung Jury'!M25&amp;";PKEV2;"&amp;'Meldung Jury'!N25&amp;";EKWJE;"&amp;'Meldung Jury'!O25&amp;";EKMJE;"&amp;'Meldung Jury'!P25&amp;";EKWE;"&amp;'Meldung Jury'!Q25&amp;";EKME;"&amp;'Meldung Jury'!R25&amp;";PKJE;"&amp;'Meldung Jury'!S25&amp;";PKE;"&amp;'Meldung Jury'!T25&amp;";KGKJE;"&amp;'Meldung Jury'!U25&amp;";KGKE;"&amp;'Meldung Jury'!V25&amp;";GGKJE;"&amp;'Meldung Jury'!W25&amp;";GGKE;"&amp;'Meldung Jury'!X25,"")</f>
        <v/>
      </c>
    </row>
    <row r="17" spans="1:3" s="51" customFormat="1" ht="24.95" customHeight="1" x14ac:dyDescent="0.35">
      <c r="A17" s="109" t="str">
        <f>IF(NOT(ISBLANK('Meldung Teilnehmer'!B24)),'Meldung Teilnehmer'!B24&amp;";"&amp;'Meldung Teilnehmer'!C24&amp;";"&amp;'Meldung Teilnehmer'!D24&amp;";"&amp;TEXT('Meldung Teilnehmer'!E24,"JJJJ-MM-TT")&amp;";;"&amp;IF(ISBLANK('Meldung Teilnehmer'!R24),'allg. Daten'!C$7,'Meldung Teilnehmer'!R24)&amp;";EK;"&amp;'Meldung Teilnehmer'!G24&amp;";"&amp;'Meldung Teilnehmer'!H24&amp;";PK;"&amp;'Meldung Teilnehmer'!I24&amp;";"&amp;'Meldung Teilnehmer'!J24&amp;";KGK;"&amp;'Meldung Teilnehmer'!K24&amp;";"&amp;'Meldung Teilnehmer'!L24&amp;";"&amp;'Meldung Teilnehmer'!M24&amp;";GGK;"&amp;'Meldung Teilnehmer'!N24&amp;";"&amp;'Meldung Teilnehmer'!O24&amp;";"&amp;'Meldung Teilnehmer'!P24,"")</f>
        <v/>
      </c>
      <c r="C17" s="114" t="str">
        <f>IF(NOT(ISBLANK('Meldung Jury'!B26)),'Meldung Jury'!B26&amp;";"&amp;'Meldung Jury'!C26&amp;";;"&amp;TEXT('Meldung Jury'!D26,"JJJJ-MM-TT")&amp;";;"&amp;'allg. Daten'!C$7&amp;";EKWJEV;"&amp;'Meldung Jury'!F26&amp;";EKMJEV;"&amp;'Meldung Jury'!G26&amp;";EKWEV1;"&amp;'Meldung Jury'!H26&amp;";EKMEV1;"&amp;'Meldung Jury'!I26&amp;";EKWEV2;"&amp;'Meldung Jury'!J26&amp;";EKMEV2;"&amp;'Meldung Jury'!K26&amp;";PKJEV;"&amp;'Meldung Jury'!L26&amp;";PKEV1;"&amp;'Meldung Jury'!M26&amp;";PKEV2;"&amp;'Meldung Jury'!N26&amp;";EKWJE;"&amp;'Meldung Jury'!O26&amp;";EKMJE;"&amp;'Meldung Jury'!P26&amp;";EKWE;"&amp;'Meldung Jury'!Q26&amp;";EKME;"&amp;'Meldung Jury'!R26&amp;";PKJE;"&amp;'Meldung Jury'!S26&amp;";PKE;"&amp;'Meldung Jury'!T26&amp;";KGKJE;"&amp;'Meldung Jury'!U26&amp;";KGKE;"&amp;'Meldung Jury'!V26&amp;";GGKJE;"&amp;'Meldung Jury'!W26&amp;";GGKE;"&amp;'Meldung Jury'!X26,"")</f>
        <v/>
      </c>
    </row>
    <row r="18" spans="1:3" s="51" customFormat="1" ht="24.95" customHeight="1" x14ac:dyDescent="0.35">
      <c r="A18" s="109" t="str">
        <f>IF(NOT(ISBLANK('Meldung Teilnehmer'!B25)),'Meldung Teilnehmer'!B25&amp;";"&amp;'Meldung Teilnehmer'!C25&amp;";"&amp;'Meldung Teilnehmer'!D25&amp;";"&amp;TEXT('Meldung Teilnehmer'!E25,"JJJJ-MM-TT")&amp;";;"&amp;IF(ISBLANK('Meldung Teilnehmer'!R25),'allg. Daten'!C$7,'Meldung Teilnehmer'!R25)&amp;";EK;"&amp;'Meldung Teilnehmer'!G25&amp;";"&amp;'Meldung Teilnehmer'!H25&amp;";PK;"&amp;'Meldung Teilnehmer'!I25&amp;";"&amp;'Meldung Teilnehmer'!J25&amp;";KGK;"&amp;'Meldung Teilnehmer'!K25&amp;";"&amp;'Meldung Teilnehmer'!L25&amp;";"&amp;'Meldung Teilnehmer'!M25&amp;";GGK;"&amp;'Meldung Teilnehmer'!N25&amp;";"&amp;'Meldung Teilnehmer'!O25&amp;";"&amp;'Meldung Teilnehmer'!P25,"")</f>
        <v/>
      </c>
      <c r="C18" s="114" t="str">
        <f>IF(NOT(ISBLANK('Meldung Jury'!B27)),'Meldung Jury'!B27&amp;";"&amp;'Meldung Jury'!C27&amp;";;"&amp;TEXT('Meldung Jury'!D27,"JJJJ-MM-TT")&amp;";;"&amp;'allg. Daten'!C$7&amp;";EKWJEV;"&amp;'Meldung Jury'!F27&amp;";EKMJEV;"&amp;'Meldung Jury'!G27&amp;";EKWEV1;"&amp;'Meldung Jury'!H27&amp;";EKMEV1;"&amp;'Meldung Jury'!I27&amp;";EKWEV2;"&amp;'Meldung Jury'!J27&amp;";EKMEV2;"&amp;'Meldung Jury'!K27&amp;";PKJEV;"&amp;'Meldung Jury'!L27&amp;";PKEV1;"&amp;'Meldung Jury'!M27&amp;";PKEV2;"&amp;'Meldung Jury'!N27&amp;";EKWJE;"&amp;'Meldung Jury'!O27&amp;";EKMJE;"&amp;'Meldung Jury'!P27&amp;";EKWE;"&amp;'Meldung Jury'!Q27&amp;";EKME;"&amp;'Meldung Jury'!R27&amp;";PKJE;"&amp;'Meldung Jury'!S27&amp;";PKE;"&amp;'Meldung Jury'!T27&amp;";KGKJE;"&amp;'Meldung Jury'!U27&amp;";KGKE;"&amp;'Meldung Jury'!V27&amp;";GGKJE;"&amp;'Meldung Jury'!W27&amp;";GGKE;"&amp;'Meldung Jury'!X27,"")</f>
        <v/>
      </c>
    </row>
    <row r="19" spans="1:3" s="51" customFormat="1" ht="24.95" customHeight="1" x14ac:dyDescent="0.35">
      <c r="A19" s="109" t="str">
        <f>IF(NOT(ISBLANK('Meldung Teilnehmer'!B26)),'Meldung Teilnehmer'!B26&amp;";"&amp;'Meldung Teilnehmer'!C26&amp;";"&amp;'Meldung Teilnehmer'!D26&amp;";"&amp;TEXT('Meldung Teilnehmer'!E26,"JJJJ-MM-TT")&amp;";;"&amp;IF(ISBLANK('Meldung Teilnehmer'!R26),'allg. Daten'!C$7,'Meldung Teilnehmer'!R26)&amp;";EK;"&amp;'Meldung Teilnehmer'!G26&amp;";"&amp;'Meldung Teilnehmer'!H26&amp;";PK;"&amp;'Meldung Teilnehmer'!I26&amp;";"&amp;'Meldung Teilnehmer'!J26&amp;";KGK;"&amp;'Meldung Teilnehmer'!K26&amp;";"&amp;'Meldung Teilnehmer'!L26&amp;";"&amp;'Meldung Teilnehmer'!M26&amp;";GGK;"&amp;'Meldung Teilnehmer'!N26&amp;";"&amp;'Meldung Teilnehmer'!O26&amp;";"&amp;'Meldung Teilnehmer'!P26,"")</f>
        <v/>
      </c>
      <c r="C19" s="114" t="str">
        <f>IF(NOT(ISBLANK('Meldung Jury'!B28)),'Meldung Jury'!B28&amp;";"&amp;'Meldung Jury'!C28&amp;";;"&amp;TEXT('Meldung Jury'!D28,"JJJJ-MM-TT")&amp;";;"&amp;'allg. Daten'!C$7&amp;";EKWJEV;"&amp;'Meldung Jury'!F28&amp;";EKMJEV;"&amp;'Meldung Jury'!G28&amp;";EKWEV1;"&amp;'Meldung Jury'!H28&amp;";EKMEV1;"&amp;'Meldung Jury'!I28&amp;";EKWEV2;"&amp;'Meldung Jury'!J28&amp;";EKMEV2;"&amp;'Meldung Jury'!K28&amp;";PKJEV;"&amp;'Meldung Jury'!L28&amp;";PKEV1;"&amp;'Meldung Jury'!M28&amp;";PKEV2;"&amp;'Meldung Jury'!N28&amp;";EKWJE;"&amp;'Meldung Jury'!O28&amp;";EKMJE;"&amp;'Meldung Jury'!P28&amp;";EKWE;"&amp;'Meldung Jury'!Q28&amp;";EKME;"&amp;'Meldung Jury'!R28&amp;";PKJE;"&amp;'Meldung Jury'!S28&amp;";PKE;"&amp;'Meldung Jury'!T28&amp;";KGKJE;"&amp;'Meldung Jury'!U28&amp;";KGKE;"&amp;'Meldung Jury'!V28&amp;";GGKJE;"&amp;'Meldung Jury'!W28&amp;";GGKE;"&amp;'Meldung Jury'!X28,"")</f>
        <v/>
      </c>
    </row>
    <row r="20" spans="1:3" s="51" customFormat="1" ht="24.95" customHeight="1" x14ac:dyDescent="0.35">
      <c r="A20" s="109" t="str">
        <f>IF(NOT(ISBLANK('Meldung Teilnehmer'!B27)),'Meldung Teilnehmer'!B27&amp;";"&amp;'Meldung Teilnehmer'!C27&amp;";"&amp;'Meldung Teilnehmer'!D27&amp;";"&amp;TEXT('Meldung Teilnehmer'!E27,"JJJJ-MM-TT")&amp;";;"&amp;IF(ISBLANK('Meldung Teilnehmer'!R27),'allg. Daten'!C$7,'Meldung Teilnehmer'!R27)&amp;";EK;"&amp;'Meldung Teilnehmer'!G27&amp;";"&amp;'Meldung Teilnehmer'!H27&amp;";PK;"&amp;'Meldung Teilnehmer'!I27&amp;";"&amp;'Meldung Teilnehmer'!J27&amp;";KGK;"&amp;'Meldung Teilnehmer'!K27&amp;";"&amp;'Meldung Teilnehmer'!L27&amp;";"&amp;'Meldung Teilnehmer'!M27&amp;";GGK;"&amp;'Meldung Teilnehmer'!N27&amp;";"&amp;'Meldung Teilnehmer'!O27&amp;";"&amp;'Meldung Teilnehmer'!P27,"")</f>
        <v/>
      </c>
      <c r="C20" s="114" t="str">
        <f>IF(NOT(ISBLANK('Meldung Jury'!B29)),'Meldung Jury'!B29&amp;";"&amp;'Meldung Jury'!C29&amp;";;"&amp;TEXT('Meldung Jury'!D29,"JJJJ-MM-TT")&amp;";;"&amp;'allg. Daten'!C$7&amp;";EKWJEV;"&amp;'Meldung Jury'!F29&amp;";EKMJEV;"&amp;'Meldung Jury'!G29&amp;";EKWEV1;"&amp;'Meldung Jury'!H29&amp;";EKMEV1;"&amp;'Meldung Jury'!I29&amp;";EKWEV2;"&amp;'Meldung Jury'!J29&amp;";EKMEV2;"&amp;'Meldung Jury'!K29&amp;";PKJEV;"&amp;'Meldung Jury'!L29&amp;";PKEV1;"&amp;'Meldung Jury'!M29&amp;";PKEV2;"&amp;'Meldung Jury'!N29&amp;";EKWJE;"&amp;'Meldung Jury'!O29&amp;";EKMJE;"&amp;'Meldung Jury'!P29&amp;";EKWE;"&amp;'Meldung Jury'!Q29&amp;";EKME;"&amp;'Meldung Jury'!R29&amp;";PKJE;"&amp;'Meldung Jury'!S29&amp;";PKE;"&amp;'Meldung Jury'!T29&amp;";KGKJE;"&amp;'Meldung Jury'!U29&amp;";KGKE;"&amp;'Meldung Jury'!V29&amp;";GGKJE;"&amp;'Meldung Jury'!W29&amp;";GGKE;"&amp;'Meldung Jury'!X29,"")</f>
        <v/>
      </c>
    </row>
    <row r="21" spans="1:3" s="51" customFormat="1" ht="24.95" customHeight="1" x14ac:dyDescent="0.35">
      <c r="A21" s="109" t="str">
        <f>IF(NOT(ISBLANK('Meldung Teilnehmer'!B28)),'Meldung Teilnehmer'!B28&amp;";"&amp;'Meldung Teilnehmer'!C28&amp;";"&amp;'Meldung Teilnehmer'!D28&amp;";"&amp;TEXT('Meldung Teilnehmer'!E28,"JJJJ-MM-TT")&amp;";;"&amp;IF(ISBLANK('Meldung Teilnehmer'!R28),'allg. Daten'!C$7,'Meldung Teilnehmer'!R28)&amp;";EK;"&amp;'Meldung Teilnehmer'!G28&amp;";"&amp;'Meldung Teilnehmer'!H28&amp;";PK;"&amp;'Meldung Teilnehmer'!I28&amp;";"&amp;'Meldung Teilnehmer'!J28&amp;";KGK;"&amp;'Meldung Teilnehmer'!K28&amp;";"&amp;'Meldung Teilnehmer'!L28&amp;";"&amp;'Meldung Teilnehmer'!M28&amp;";GGK;"&amp;'Meldung Teilnehmer'!N28&amp;";"&amp;'Meldung Teilnehmer'!O28&amp;";"&amp;'Meldung Teilnehmer'!P28,"")</f>
        <v/>
      </c>
      <c r="C21" s="114" t="str">
        <f>IF(NOT(ISBLANK('Meldung Jury'!B30)),'Meldung Jury'!B30&amp;";"&amp;'Meldung Jury'!C30&amp;";;"&amp;TEXT('Meldung Jury'!D30,"JJJJ-MM-TT")&amp;";;"&amp;'allg. Daten'!C$7&amp;";EKWJEV;"&amp;'Meldung Jury'!F30&amp;";EKMJEV;"&amp;'Meldung Jury'!G30&amp;";EKWEV1;"&amp;'Meldung Jury'!H30&amp;";EKMEV1;"&amp;'Meldung Jury'!I30&amp;";EKWEV2;"&amp;'Meldung Jury'!J30&amp;";EKMEV2;"&amp;'Meldung Jury'!K30&amp;";PKJEV;"&amp;'Meldung Jury'!L30&amp;";PKEV1;"&amp;'Meldung Jury'!M30&amp;";PKEV2;"&amp;'Meldung Jury'!N30&amp;";EKWJE;"&amp;'Meldung Jury'!O30&amp;";EKMJE;"&amp;'Meldung Jury'!P30&amp;";EKWE;"&amp;'Meldung Jury'!Q30&amp;";EKME;"&amp;'Meldung Jury'!R30&amp;";PKJE;"&amp;'Meldung Jury'!S30&amp;";PKE;"&amp;'Meldung Jury'!T30&amp;";KGKJE;"&amp;'Meldung Jury'!U30&amp;";KGKE;"&amp;'Meldung Jury'!V30&amp;";GGKJE;"&amp;'Meldung Jury'!W30&amp;";GGKE;"&amp;'Meldung Jury'!X30,"")</f>
        <v/>
      </c>
    </row>
    <row r="22" spans="1:3" s="51" customFormat="1" ht="24.95" customHeight="1" x14ac:dyDescent="0.35">
      <c r="A22" s="109" t="str">
        <f>IF(NOT(ISBLANK('Meldung Teilnehmer'!B29)),'Meldung Teilnehmer'!B29&amp;";"&amp;'Meldung Teilnehmer'!C29&amp;";"&amp;'Meldung Teilnehmer'!D29&amp;";"&amp;TEXT('Meldung Teilnehmer'!E29,"JJJJ-MM-TT")&amp;";;"&amp;IF(ISBLANK('Meldung Teilnehmer'!R29),'allg. Daten'!C$7,'Meldung Teilnehmer'!R29)&amp;";EK;"&amp;'Meldung Teilnehmer'!G29&amp;";"&amp;'Meldung Teilnehmer'!H29&amp;";PK;"&amp;'Meldung Teilnehmer'!I29&amp;";"&amp;'Meldung Teilnehmer'!J29&amp;";KGK;"&amp;'Meldung Teilnehmer'!K29&amp;";"&amp;'Meldung Teilnehmer'!L29&amp;";"&amp;'Meldung Teilnehmer'!M29&amp;";GGK;"&amp;'Meldung Teilnehmer'!N29&amp;";"&amp;'Meldung Teilnehmer'!O29&amp;";"&amp;'Meldung Teilnehmer'!P29,"")</f>
        <v/>
      </c>
      <c r="C22" s="114" t="str">
        <f>IF(NOT(ISBLANK('Meldung Jury'!B31)),'Meldung Jury'!B31&amp;";"&amp;'Meldung Jury'!C31&amp;";;"&amp;TEXT('Meldung Jury'!D31,"JJJJ-MM-TT")&amp;";;"&amp;'allg. Daten'!C$7&amp;";EKWJEV;"&amp;'Meldung Jury'!F31&amp;";EKMJEV;"&amp;'Meldung Jury'!G31&amp;";EKWEV1;"&amp;'Meldung Jury'!H31&amp;";EKMEV1;"&amp;'Meldung Jury'!I31&amp;";EKWEV2;"&amp;'Meldung Jury'!J31&amp;";EKMEV2;"&amp;'Meldung Jury'!K31&amp;";PKJEV;"&amp;'Meldung Jury'!L31&amp;";PKEV1;"&amp;'Meldung Jury'!M31&amp;";PKEV2;"&amp;'Meldung Jury'!N31&amp;";EKWJE;"&amp;'Meldung Jury'!O31&amp;";EKMJE;"&amp;'Meldung Jury'!P31&amp;";EKWE;"&amp;'Meldung Jury'!Q31&amp;";EKME;"&amp;'Meldung Jury'!R31&amp;";PKJE;"&amp;'Meldung Jury'!S31&amp;";PKE;"&amp;'Meldung Jury'!T31&amp;";KGKJE;"&amp;'Meldung Jury'!U31&amp;";KGKE;"&amp;'Meldung Jury'!V31&amp;";GGKJE;"&amp;'Meldung Jury'!W31&amp;";GGKE;"&amp;'Meldung Jury'!X31,"")</f>
        <v/>
      </c>
    </row>
    <row r="23" spans="1:3" s="51" customFormat="1" ht="24.95" customHeight="1" x14ac:dyDescent="0.35">
      <c r="A23" s="109" t="str">
        <f>IF(NOT(ISBLANK('Meldung Teilnehmer'!B30)),'Meldung Teilnehmer'!B30&amp;";"&amp;'Meldung Teilnehmer'!C30&amp;";"&amp;'Meldung Teilnehmer'!D30&amp;";"&amp;TEXT('Meldung Teilnehmer'!E30,"JJJJ-MM-TT")&amp;";;"&amp;IF(ISBLANK('Meldung Teilnehmer'!R30),'allg. Daten'!C$7,'Meldung Teilnehmer'!R30)&amp;";EK;"&amp;'Meldung Teilnehmer'!G30&amp;";"&amp;'Meldung Teilnehmer'!H30&amp;";PK;"&amp;'Meldung Teilnehmer'!I30&amp;";"&amp;'Meldung Teilnehmer'!J30&amp;";KGK;"&amp;'Meldung Teilnehmer'!K30&amp;";"&amp;'Meldung Teilnehmer'!L30&amp;";"&amp;'Meldung Teilnehmer'!M30&amp;";GGK;"&amp;'Meldung Teilnehmer'!N30&amp;";"&amp;'Meldung Teilnehmer'!O30&amp;";"&amp;'Meldung Teilnehmer'!P30,"")</f>
        <v/>
      </c>
      <c r="C23" s="114" t="str">
        <f>IF(NOT(ISBLANK('Meldung Jury'!B32)),'Meldung Jury'!B32&amp;";"&amp;'Meldung Jury'!C32&amp;";;"&amp;TEXT('Meldung Jury'!D32,"JJJJ-MM-TT")&amp;";;"&amp;'allg. Daten'!C$7&amp;";EKWJEV;"&amp;'Meldung Jury'!F32&amp;";EKMJEV;"&amp;'Meldung Jury'!G32&amp;";EKWEV1;"&amp;'Meldung Jury'!H32&amp;";EKMEV1;"&amp;'Meldung Jury'!I32&amp;";EKWEV2;"&amp;'Meldung Jury'!J32&amp;";EKMEV2;"&amp;'Meldung Jury'!K32&amp;";PKJEV;"&amp;'Meldung Jury'!L32&amp;";PKEV1;"&amp;'Meldung Jury'!M32&amp;";PKEV2;"&amp;'Meldung Jury'!N32&amp;";EKWJE;"&amp;'Meldung Jury'!O32&amp;";EKMJE;"&amp;'Meldung Jury'!P32&amp;";EKWE;"&amp;'Meldung Jury'!Q32&amp;";EKME;"&amp;'Meldung Jury'!R32&amp;";PKJE;"&amp;'Meldung Jury'!S32&amp;";PKE;"&amp;'Meldung Jury'!T32&amp;";KGKJE;"&amp;'Meldung Jury'!U32&amp;";KGKE;"&amp;'Meldung Jury'!V32&amp;";GGKJE;"&amp;'Meldung Jury'!W32&amp;";GGKE;"&amp;'Meldung Jury'!X32,"")</f>
        <v/>
      </c>
    </row>
    <row r="24" spans="1:3" s="51" customFormat="1" ht="24.95" customHeight="1" x14ac:dyDescent="0.35">
      <c r="A24" s="109" t="str">
        <f>IF(NOT(ISBLANK('Meldung Teilnehmer'!B31)),'Meldung Teilnehmer'!B31&amp;";"&amp;'Meldung Teilnehmer'!C31&amp;";"&amp;'Meldung Teilnehmer'!D31&amp;";"&amp;TEXT('Meldung Teilnehmer'!E31,"JJJJ-MM-TT")&amp;";;"&amp;IF(ISBLANK('Meldung Teilnehmer'!R31),'allg. Daten'!C$7,'Meldung Teilnehmer'!R31)&amp;";EK;"&amp;'Meldung Teilnehmer'!G31&amp;";"&amp;'Meldung Teilnehmer'!H31&amp;";PK;"&amp;'Meldung Teilnehmer'!I31&amp;";"&amp;'Meldung Teilnehmer'!J31&amp;";KGK;"&amp;'Meldung Teilnehmer'!K31&amp;";"&amp;'Meldung Teilnehmer'!L31&amp;";"&amp;'Meldung Teilnehmer'!M31&amp;";GGK;"&amp;'Meldung Teilnehmer'!N31&amp;";"&amp;'Meldung Teilnehmer'!O31&amp;";"&amp;'Meldung Teilnehmer'!P31,"")</f>
        <v/>
      </c>
      <c r="C24" s="114" t="str">
        <f>IF(NOT(ISBLANK('Meldung Jury'!B33)),'Meldung Jury'!B33&amp;";"&amp;'Meldung Jury'!C33&amp;";;"&amp;TEXT('Meldung Jury'!D33,"JJJJ-MM-TT")&amp;";;"&amp;'allg. Daten'!C$7&amp;";EKWJEV;"&amp;'Meldung Jury'!F33&amp;";EKMJEV;"&amp;'Meldung Jury'!G33&amp;";EKWEV1;"&amp;'Meldung Jury'!H33&amp;";EKMEV1;"&amp;'Meldung Jury'!I33&amp;";EKWEV2;"&amp;'Meldung Jury'!J33&amp;";EKMEV2;"&amp;'Meldung Jury'!K33&amp;";PKJEV;"&amp;'Meldung Jury'!L33&amp;";PKEV1;"&amp;'Meldung Jury'!M33&amp;";PKEV2;"&amp;'Meldung Jury'!N33&amp;";EKWJE;"&amp;'Meldung Jury'!O33&amp;";EKMJE;"&amp;'Meldung Jury'!P33&amp;";EKWE;"&amp;'Meldung Jury'!Q33&amp;";EKME;"&amp;'Meldung Jury'!R33&amp;";PKJE;"&amp;'Meldung Jury'!S33&amp;";PKE;"&amp;'Meldung Jury'!T33&amp;";KGKJE;"&amp;'Meldung Jury'!U33&amp;";KGKE;"&amp;'Meldung Jury'!V33&amp;";GGKJE;"&amp;'Meldung Jury'!W33&amp;";GGKE;"&amp;'Meldung Jury'!X33,"")</f>
        <v/>
      </c>
    </row>
    <row r="25" spans="1:3" s="51" customFormat="1" ht="24.95" customHeight="1" x14ac:dyDescent="0.35">
      <c r="A25" s="109" t="str">
        <f>IF(NOT(ISBLANK('Meldung Teilnehmer'!B32)),'Meldung Teilnehmer'!B32&amp;";"&amp;'Meldung Teilnehmer'!C32&amp;";"&amp;'Meldung Teilnehmer'!D32&amp;";"&amp;TEXT('Meldung Teilnehmer'!E32,"JJJJ-MM-TT")&amp;";;"&amp;IF(ISBLANK('Meldung Teilnehmer'!R32),'allg. Daten'!C$7,'Meldung Teilnehmer'!R32)&amp;";EK;"&amp;'Meldung Teilnehmer'!G32&amp;";"&amp;'Meldung Teilnehmer'!H32&amp;";PK;"&amp;'Meldung Teilnehmer'!I32&amp;";"&amp;'Meldung Teilnehmer'!J32&amp;";KGK;"&amp;'Meldung Teilnehmer'!K32&amp;";"&amp;'Meldung Teilnehmer'!L32&amp;";"&amp;'Meldung Teilnehmer'!M32&amp;";GGK;"&amp;'Meldung Teilnehmer'!N32&amp;";"&amp;'Meldung Teilnehmer'!O32&amp;";"&amp;'Meldung Teilnehmer'!P32,"")</f>
        <v/>
      </c>
      <c r="C25" s="114" t="str">
        <f>IF(NOT(ISBLANK('Meldung Jury'!B34)),'Meldung Jury'!B34&amp;";"&amp;'Meldung Jury'!C34&amp;";;"&amp;TEXT('Meldung Jury'!D34,"JJJJ-MM-TT")&amp;";;"&amp;'allg. Daten'!C$7&amp;";EKWJEV;"&amp;'Meldung Jury'!F34&amp;";EKMJEV;"&amp;'Meldung Jury'!G34&amp;";EKWEV1;"&amp;'Meldung Jury'!H34&amp;";EKMEV1;"&amp;'Meldung Jury'!I34&amp;";EKWEV2;"&amp;'Meldung Jury'!J34&amp;";EKMEV2;"&amp;'Meldung Jury'!K34&amp;";PKJEV;"&amp;'Meldung Jury'!L34&amp;";PKEV1;"&amp;'Meldung Jury'!M34&amp;";PKEV2;"&amp;'Meldung Jury'!N34&amp;";EKWJE;"&amp;'Meldung Jury'!O34&amp;";EKMJE;"&amp;'Meldung Jury'!P34&amp;";EKWE;"&amp;'Meldung Jury'!Q34&amp;";EKME;"&amp;'Meldung Jury'!R34&amp;";PKJE;"&amp;'Meldung Jury'!S34&amp;";PKE;"&amp;'Meldung Jury'!T34&amp;";KGKJE;"&amp;'Meldung Jury'!U34&amp;";KGKE;"&amp;'Meldung Jury'!V34&amp;";GGKJE;"&amp;'Meldung Jury'!W34&amp;";GGKE;"&amp;'Meldung Jury'!X34,"")</f>
        <v/>
      </c>
    </row>
    <row r="26" spans="1:3" s="51" customFormat="1" ht="24.95" customHeight="1" x14ac:dyDescent="0.35">
      <c r="A26" s="109" t="str">
        <f>IF(NOT(ISBLANK('Meldung Teilnehmer'!B33)),'Meldung Teilnehmer'!B33&amp;";"&amp;'Meldung Teilnehmer'!C33&amp;";"&amp;'Meldung Teilnehmer'!D33&amp;";"&amp;TEXT('Meldung Teilnehmer'!E33,"JJJJ-MM-TT")&amp;";;"&amp;IF(ISBLANK('Meldung Teilnehmer'!R33),'allg. Daten'!C$7,'Meldung Teilnehmer'!R33)&amp;";EK;"&amp;'Meldung Teilnehmer'!G33&amp;";"&amp;'Meldung Teilnehmer'!H33&amp;";PK;"&amp;'Meldung Teilnehmer'!I33&amp;";"&amp;'Meldung Teilnehmer'!J33&amp;";KGK;"&amp;'Meldung Teilnehmer'!K33&amp;";"&amp;'Meldung Teilnehmer'!L33&amp;";"&amp;'Meldung Teilnehmer'!M33&amp;";GGK;"&amp;'Meldung Teilnehmer'!N33&amp;";"&amp;'Meldung Teilnehmer'!O33&amp;";"&amp;'Meldung Teilnehmer'!P33,"")</f>
        <v/>
      </c>
      <c r="C26" s="114" t="str">
        <f>IF(NOT(ISBLANK('Meldung Jury'!B35)),'Meldung Jury'!B35&amp;";"&amp;'Meldung Jury'!C35&amp;";;"&amp;TEXT('Meldung Jury'!D35,"JJJJ-MM-TT")&amp;";;"&amp;'allg. Daten'!C$7&amp;";EKWJEV;"&amp;'Meldung Jury'!F35&amp;";EKMJEV;"&amp;'Meldung Jury'!G35&amp;";EKWEV1;"&amp;'Meldung Jury'!H35&amp;";EKMEV1;"&amp;'Meldung Jury'!I35&amp;";EKWEV2;"&amp;'Meldung Jury'!J35&amp;";EKMEV2;"&amp;'Meldung Jury'!K35&amp;";PKJEV;"&amp;'Meldung Jury'!L35&amp;";PKEV1;"&amp;'Meldung Jury'!M35&amp;";PKEV2;"&amp;'Meldung Jury'!N35&amp;";EKWJE;"&amp;'Meldung Jury'!O35&amp;";EKMJE;"&amp;'Meldung Jury'!P35&amp;";EKWE;"&amp;'Meldung Jury'!Q35&amp;";EKME;"&amp;'Meldung Jury'!R35&amp;";PKJE;"&amp;'Meldung Jury'!S35&amp;";PKE;"&amp;'Meldung Jury'!T35&amp;";KGKJE;"&amp;'Meldung Jury'!U35&amp;";KGKE;"&amp;'Meldung Jury'!V35&amp;";GGKJE;"&amp;'Meldung Jury'!W35&amp;";GGKE;"&amp;'Meldung Jury'!X35,"")</f>
        <v/>
      </c>
    </row>
    <row r="27" spans="1:3" s="51" customFormat="1" ht="24.95" customHeight="1" x14ac:dyDescent="0.35">
      <c r="A27" s="109" t="str">
        <f>IF(NOT(ISBLANK('Meldung Teilnehmer'!B34)),'Meldung Teilnehmer'!B34&amp;";"&amp;'Meldung Teilnehmer'!C34&amp;";"&amp;'Meldung Teilnehmer'!D34&amp;";"&amp;TEXT('Meldung Teilnehmer'!E34,"JJJJ-MM-TT")&amp;";;"&amp;IF(ISBLANK('Meldung Teilnehmer'!R34),'allg. Daten'!C$7,'Meldung Teilnehmer'!R34)&amp;";EK;"&amp;'Meldung Teilnehmer'!G34&amp;";"&amp;'Meldung Teilnehmer'!H34&amp;";PK;"&amp;'Meldung Teilnehmer'!I34&amp;";"&amp;'Meldung Teilnehmer'!J34&amp;";KGK;"&amp;'Meldung Teilnehmer'!K34&amp;";"&amp;'Meldung Teilnehmer'!L34&amp;";"&amp;'Meldung Teilnehmer'!M34&amp;";GGK;"&amp;'Meldung Teilnehmer'!N34&amp;";"&amp;'Meldung Teilnehmer'!O34&amp;";"&amp;'Meldung Teilnehmer'!P34,"")</f>
        <v/>
      </c>
      <c r="C27" s="114" t="str">
        <f>IF(NOT(ISBLANK('Meldung Jury'!B36)),'Meldung Jury'!B36&amp;";"&amp;'Meldung Jury'!C36&amp;";;"&amp;TEXT('Meldung Jury'!D36,"JJJJ-MM-TT")&amp;";;"&amp;'allg. Daten'!C$7&amp;";EKWJEV;"&amp;'Meldung Jury'!F36&amp;";EKMJEV;"&amp;'Meldung Jury'!G36&amp;";EKWEV1;"&amp;'Meldung Jury'!H36&amp;";EKMEV1;"&amp;'Meldung Jury'!I36&amp;";EKWEV2;"&amp;'Meldung Jury'!J36&amp;";EKMEV2;"&amp;'Meldung Jury'!K36&amp;";PKJEV;"&amp;'Meldung Jury'!L36&amp;";PKEV1;"&amp;'Meldung Jury'!M36&amp;";PKEV2;"&amp;'Meldung Jury'!N36&amp;";EKWJE;"&amp;'Meldung Jury'!O36&amp;";EKMJE;"&amp;'Meldung Jury'!P36&amp;";EKWE;"&amp;'Meldung Jury'!Q36&amp;";EKME;"&amp;'Meldung Jury'!R36&amp;";PKJE;"&amp;'Meldung Jury'!S36&amp;";PKE;"&amp;'Meldung Jury'!T36&amp;";KGKJE;"&amp;'Meldung Jury'!U36&amp;";KGKE;"&amp;'Meldung Jury'!V36&amp;";GGKJE;"&amp;'Meldung Jury'!W36&amp;";GGKE;"&amp;'Meldung Jury'!X36,"")</f>
        <v/>
      </c>
    </row>
    <row r="28" spans="1:3" s="51" customFormat="1" ht="24.95" customHeight="1" x14ac:dyDescent="0.35">
      <c r="A28" s="109" t="str">
        <f>IF(NOT(ISBLANK('Meldung Teilnehmer'!B35)),'Meldung Teilnehmer'!B35&amp;";"&amp;'Meldung Teilnehmer'!C35&amp;";"&amp;'Meldung Teilnehmer'!D35&amp;";"&amp;TEXT('Meldung Teilnehmer'!E35,"JJJJ-MM-TT")&amp;";;"&amp;IF(ISBLANK('Meldung Teilnehmer'!R35),'allg. Daten'!C$7,'Meldung Teilnehmer'!R35)&amp;";EK;"&amp;'Meldung Teilnehmer'!G35&amp;";"&amp;'Meldung Teilnehmer'!H35&amp;";PK;"&amp;'Meldung Teilnehmer'!I35&amp;";"&amp;'Meldung Teilnehmer'!J35&amp;";KGK;"&amp;'Meldung Teilnehmer'!K35&amp;";"&amp;'Meldung Teilnehmer'!L35&amp;";"&amp;'Meldung Teilnehmer'!M35&amp;";GGK;"&amp;'Meldung Teilnehmer'!N35&amp;";"&amp;'Meldung Teilnehmer'!O35&amp;";"&amp;'Meldung Teilnehmer'!P35,"")</f>
        <v/>
      </c>
      <c r="C28" s="114" t="str">
        <f>IF(NOT(ISBLANK('Meldung Jury'!B37)),'Meldung Jury'!B37&amp;";"&amp;'Meldung Jury'!C37&amp;";;"&amp;TEXT('Meldung Jury'!D37,"JJJJ-MM-TT")&amp;";;"&amp;'allg. Daten'!C$7&amp;";EKWJEV;"&amp;'Meldung Jury'!F37&amp;";EKMJEV;"&amp;'Meldung Jury'!G37&amp;";EKWEV1;"&amp;'Meldung Jury'!H37&amp;";EKMEV1;"&amp;'Meldung Jury'!I37&amp;";EKWEV2;"&amp;'Meldung Jury'!J37&amp;";EKMEV2;"&amp;'Meldung Jury'!K37&amp;";PKJEV;"&amp;'Meldung Jury'!L37&amp;";PKEV1;"&amp;'Meldung Jury'!M37&amp;";PKEV2;"&amp;'Meldung Jury'!N37&amp;";EKWJE;"&amp;'Meldung Jury'!O37&amp;";EKMJE;"&amp;'Meldung Jury'!P37&amp;";EKWE;"&amp;'Meldung Jury'!Q37&amp;";EKME;"&amp;'Meldung Jury'!R37&amp;";PKJE;"&amp;'Meldung Jury'!S37&amp;";PKE;"&amp;'Meldung Jury'!T37&amp;";KGKJE;"&amp;'Meldung Jury'!U37&amp;";KGKE;"&amp;'Meldung Jury'!V37&amp;";GGKJE;"&amp;'Meldung Jury'!W37&amp;";GGKE;"&amp;'Meldung Jury'!X37,"")</f>
        <v/>
      </c>
    </row>
    <row r="29" spans="1:3" s="51" customFormat="1" ht="24.95" customHeight="1" x14ac:dyDescent="0.35">
      <c r="A29" s="109" t="str">
        <f>IF(NOT(ISBLANK('Meldung Teilnehmer'!B36)),'Meldung Teilnehmer'!B36&amp;";"&amp;'Meldung Teilnehmer'!C36&amp;";"&amp;'Meldung Teilnehmer'!D36&amp;";"&amp;TEXT('Meldung Teilnehmer'!E36,"JJJJ-MM-TT")&amp;";;"&amp;IF(ISBLANK('Meldung Teilnehmer'!R36),'allg. Daten'!C$7,'Meldung Teilnehmer'!R36)&amp;";EK;"&amp;'Meldung Teilnehmer'!G36&amp;";"&amp;'Meldung Teilnehmer'!H36&amp;";PK;"&amp;'Meldung Teilnehmer'!I36&amp;";"&amp;'Meldung Teilnehmer'!J36&amp;";KGK;"&amp;'Meldung Teilnehmer'!K36&amp;";"&amp;'Meldung Teilnehmer'!L36&amp;";"&amp;'Meldung Teilnehmer'!M36&amp;";GGK;"&amp;'Meldung Teilnehmer'!N36&amp;";"&amp;'Meldung Teilnehmer'!O36&amp;";"&amp;'Meldung Teilnehmer'!P36,"")</f>
        <v/>
      </c>
      <c r="C29" s="114" t="str">
        <f>IF(NOT(ISBLANK('Meldung Jury'!B38)),'Meldung Jury'!B38&amp;";"&amp;'Meldung Jury'!C38&amp;";;"&amp;TEXT('Meldung Jury'!D38,"JJJJ-MM-TT")&amp;";;"&amp;'allg. Daten'!C$7&amp;";EKWJEV;"&amp;'Meldung Jury'!F38&amp;";EKMJEV;"&amp;'Meldung Jury'!G38&amp;";EKWEV1;"&amp;'Meldung Jury'!H38&amp;";EKMEV1;"&amp;'Meldung Jury'!I38&amp;";EKWEV2;"&amp;'Meldung Jury'!J38&amp;";EKMEV2;"&amp;'Meldung Jury'!K38&amp;";PKJEV;"&amp;'Meldung Jury'!L38&amp;";PKEV1;"&amp;'Meldung Jury'!M38&amp;";PKEV2;"&amp;'Meldung Jury'!N38&amp;";EKWJE;"&amp;'Meldung Jury'!O38&amp;";EKMJE;"&amp;'Meldung Jury'!P38&amp;";EKWE;"&amp;'Meldung Jury'!Q38&amp;";EKME;"&amp;'Meldung Jury'!R38&amp;";PKJE;"&amp;'Meldung Jury'!S38&amp;";PKE;"&amp;'Meldung Jury'!T38&amp;";KGKJE;"&amp;'Meldung Jury'!U38&amp;";KGKE;"&amp;'Meldung Jury'!V38&amp;";GGKJE;"&amp;'Meldung Jury'!W38&amp;";GGKE;"&amp;'Meldung Jury'!X38,"")</f>
        <v/>
      </c>
    </row>
    <row r="30" spans="1:3" s="51" customFormat="1" ht="24.95" customHeight="1" x14ac:dyDescent="0.35">
      <c r="A30" s="109" t="str">
        <f>IF(NOT(ISBLANK('Meldung Teilnehmer'!B37)),'Meldung Teilnehmer'!B37&amp;";"&amp;'Meldung Teilnehmer'!C37&amp;";"&amp;'Meldung Teilnehmer'!D37&amp;";"&amp;TEXT('Meldung Teilnehmer'!E37,"JJJJ-MM-TT")&amp;";;"&amp;IF(ISBLANK('Meldung Teilnehmer'!R37),'allg. Daten'!C$7,'Meldung Teilnehmer'!R37)&amp;";EK;"&amp;'Meldung Teilnehmer'!G37&amp;";"&amp;'Meldung Teilnehmer'!H37&amp;";PK;"&amp;'Meldung Teilnehmer'!I37&amp;";"&amp;'Meldung Teilnehmer'!J37&amp;";KGK;"&amp;'Meldung Teilnehmer'!K37&amp;";"&amp;'Meldung Teilnehmer'!L37&amp;";"&amp;'Meldung Teilnehmer'!M37&amp;";GGK;"&amp;'Meldung Teilnehmer'!N37&amp;";"&amp;'Meldung Teilnehmer'!O37&amp;";"&amp;'Meldung Teilnehmer'!P37,"")</f>
        <v/>
      </c>
      <c r="C30" s="114" t="str">
        <f>IF(NOT(ISBLANK('Meldung Jury'!B39)),'Meldung Jury'!B39&amp;";"&amp;'Meldung Jury'!C39&amp;";;"&amp;TEXT('Meldung Jury'!D39,"JJJJ-MM-TT")&amp;";;"&amp;'allg. Daten'!C$7&amp;";EKWJEV;"&amp;'Meldung Jury'!F39&amp;";EKMJEV;"&amp;'Meldung Jury'!G39&amp;";EKWEV1;"&amp;'Meldung Jury'!H39&amp;";EKMEV1;"&amp;'Meldung Jury'!I39&amp;";EKWEV2;"&amp;'Meldung Jury'!J39&amp;";EKMEV2;"&amp;'Meldung Jury'!K39&amp;";PKJEV;"&amp;'Meldung Jury'!L39&amp;";PKEV1;"&amp;'Meldung Jury'!M39&amp;";PKEV2;"&amp;'Meldung Jury'!N39&amp;";EKWJE;"&amp;'Meldung Jury'!O39&amp;";EKMJE;"&amp;'Meldung Jury'!P39&amp;";EKWE;"&amp;'Meldung Jury'!Q39&amp;";EKME;"&amp;'Meldung Jury'!R39&amp;";PKJE;"&amp;'Meldung Jury'!S39&amp;";PKE;"&amp;'Meldung Jury'!T39&amp;";KGKJE;"&amp;'Meldung Jury'!U39&amp;";KGKE;"&amp;'Meldung Jury'!V39&amp;";GGKJE;"&amp;'Meldung Jury'!W39&amp;";GGKE;"&amp;'Meldung Jury'!X39,"")</f>
        <v/>
      </c>
    </row>
    <row r="31" spans="1:3" s="51" customFormat="1" ht="24.95" customHeight="1" x14ac:dyDescent="0.35">
      <c r="A31" s="109" t="str">
        <f>IF(NOT(ISBLANK('Meldung Teilnehmer'!B38)),'Meldung Teilnehmer'!B38&amp;";"&amp;'Meldung Teilnehmer'!C38&amp;";"&amp;'Meldung Teilnehmer'!D38&amp;";"&amp;TEXT('Meldung Teilnehmer'!E38,"JJJJ-MM-TT")&amp;";;"&amp;IF(ISBLANK('Meldung Teilnehmer'!R38),'allg. Daten'!C$7,'Meldung Teilnehmer'!R38)&amp;";EK;"&amp;'Meldung Teilnehmer'!G38&amp;";"&amp;'Meldung Teilnehmer'!H38&amp;";PK;"&amp;'Meldung Teilnehmer'!I38&amp;";"&amp;'Meldung Teilnehmer'!J38&amp;";KGK;"&amp;'Meldung Teilnehmer'!K38&amp;";"&amp;'Meldung Teilnehmer'!L38&amp;";"&amp;'Meldung Teilnehmer'!M38&amp;";GGK;"&amp;'Meldung Teilnehmer'!N38&amp;";"&amp;'Meldung Teilnehmer'!O38&amp;";"&amp;'Meldung Teilnehmer'!P38,"")</f>
        <v/>
      </c>
      <c r="C31" s="114" t="str">
        <f>IF(NOT(ISBLANK('Meldung Jury'!B40)),'Meldung Jury'!B40&amp;";"&amp;'Meldung Jury'!C40&amp;";;"&amp;TEXT('Meldung Jury'!D40,"JJJJ-MM-TT")&amp;";;"&amp;'allg. Daten'!C$7&amp;";EKWJEV;"&amp;'Meldung Jury'!F40&amp;";EKMJEV;"&amp;'Meldung Jury'!G40&amp;";EKWEV1;"&amp;'Meldung Jury'!H40&amp;";EKMEV1;"&amp;'Meldung Jury'!I40&amp;";EKWEV2;"&amp;'Meldung Jury'!J40&amp;";EKMEV2;"&amp;'Meldung Jury'!K40&amp;";PKJEV;"&amp;'Meldung Jury'!L40&amp;";PKEV1;"&amp;'Meldung Jury'!M40&amp;";PKEV2;"&amp;'Meldung Jury'!N40&amp;";EKWJE;"&amp;'Meldung Jury'!O40&amp;";EKMJE;"&amp;'Meldung Jury'!P40&amp;";EKWE;"&amp;'Meldung Jury'!Q40&amp;";EKME;"&amp;'Meldung Jury'!R40&amp;";PKJE;"&amp;'Meldung Jury'!S40&amp;";PKE;"&amp;'Meldung Jury'!T40&amp;";KGKJE;"&amp;'Meldung Jury'!U40&amp;";KGKE;"&amp;'Meldung Jury'!V40&amp;";GGKJE;"&amp;'Meldung Jury'!W40&amp;";GGKE;"&amp;'Meldung Jury'!X40,"")</f>
        <v/>
      </c>
    </row>
    <row r="32" spans="1:3" s="51" customFormat="1" ht="24.95" customHeight="1" x14ac:dyDescent="0.35">
      <c r="A32" s="109" t="str">
        <f>IF(NOT(ISBLANK('Meldung Teilnehmer'!B39)),'Meldung Teilnehmer'!B39&amp;";"&amp;'Meldung Teilnehmer'!C39&amp;";"&amp;'Meldung Teilnehmer'!D39&amp;";"&amp;TEXT('Meldung Teilnehmer'!E39,"JJJJ-MM-TT")&amp;";;"&amp;IF(ISBLANK('Meldung Teilnehmer'!R39),'allg. Daten'!C$7,'Meldung Teilnehmer'!R39)&amp;";EK;"&amp;'Meldung Teilnehmer'!G39&amp;";"&amp;'Meldung Teilnehmer'!H39&amp;";PK;"&amp;'Meldung Teilnehmer'!I39&amp;";"&amp;'Meldung Teilnehmer'!J39&amp;";KGK;"&amp;'Meldung Teilnehmer'!K39&amp;";"&amp;'Meldung Teilnehmer'!L39&amp;";"&amp;'Meldung Teilnehmer'!M39&amp;";GGK;"&amp;'Meldung Teilnehmer'!N39&amp;";"&amp;'Meldung Teilnehmer'!O39&amp;";"&amp;'Meldung Teilnehmer'!P39,"")</f>
        <v/>
      </c>
      <c r="C32" s="114" t="str">
        <f>IF(NOT(ISBLANK('Meldung Jury'!B41)),'Meldung Jury'!B41&amp;";"&amp;'Meldung Jury'!C41&amp;";;"&amp;TEXT('Meldung Jury'!D41,"JJJJ-MM-TT")&amp;";;"&amp;'allg. Daten'!C$7&amp;";EKWJEV;"&amp;'Meldung Jury'!F41&amp;";EKMJEV;"&amp;'Meldung Jury'!G41&amp;";EKWEV1;"&amp;'Meldung Jury'!H41&amp;";EKMEV1;"&amp;'Meldung Jury'!I41&amp;";EKWEV2;"&amp;'Meldung Jury'!J41&amp;";EKMEV2;"&amp;'Meldung Jury'!K41&amp;";PKJEV;"&amp;'Meldung Jury'!L41&amp;";PKEV1;"&amp;'Meldung Jury'!M41&amp;";PKEV2;"&amp;'Meldung Jury'!N41&amp;";EKWJE;"&amp;'Meldung Jury'!O41&amp;";EKMJE;"&amp;'Meldung Jury'!P41&amp;";EKWE;"&amp;'Meldung Jury'!Q41&amp;";EKME;"&amp;'Meldung Jury'!R41&amp;";PKJE;"&amp;'Meldung Jury'!S41&amp;";PKE;"&amp;'Meldung Jury'!T41&amp;";KGKJE;"&amp;'Meldung Jury'!U41&amp;";KGKE;"&amp;'Meldung Jury'!V41&amp;";GGKJE;"&amp;'Meldung Jury'!W41&amp;";GGKE;"&amp;'Meldung Jury'!X41,"")</f>
        <v/>
      </c>
    </row>
    <row r="33" spans="1:3" s="51" customFormat="1" ht="24.95" customHeight="1" x14ac:dyDescent="0.35">
      <c r="A33" s="109" t="str">
        <f>IF(NOT(ISBLANK('Meldung Teilnehmer'!B40)),'Meldung Teilnehmer'!B40&amp;";"&amp;'Meldung Teilnehmer'!C40&amp;";"&amp;'Meldung Teilnehmer'!D40&amp;";"&amp;TEXT('Meldung Teilnehmer'!E40,"JJJJ-MM-TT")&amp;";;"&amp;IF(ISBLANK('Meldung Teilnehmer'!R40),'allg. Daten'!C$7,'Meldung Teilnehmer'!R40)&amp;";EK;"&amp;'Meldung Teilnehmer'!G40&amp;";"&amp;'Meldung Teilnehmer'!H40&amp;";PK;"&amp;'Meldung Teilnehmer'!I40&amp;";"&amp;'Meldung Teilnehmer'!J40&amp;";KGK;"&amp;'Meldung Teilnehmer'!K40&amp;";"&amp;'Meldung Teilnehmer'!L40&amp;";"&amp;'Meldung Teilnehmer'!M40&amp;";GGK;"&amp;'Meldung Teilnehmer'!N40&amp;";"&amp;'Meldung Teilnehmer'!O40&amp;";"&amp;'Meldung Teilnehmer'!P40,"")</f>
        <v/>
      </c>
      <c r="C33" s="114" t="str">
        <f>IF(NOT(ISBLANK('Meldung Jury'!B42)),'Meldung Jury'!B42&amp;";"&amp;'Meldung Jury'!C42&amp;";;"&amp;TEXT('Meldung Jury'!D42,"JJJJ-MM-TT")&amp;";;"&amp;'allg. Daten'!C$7&amp;";EKWJEV;"&amp;'Meldung Jury'!F42&amp;";EKMJEV;"&amp;'Meldung Jury'!G42&amp;";EKWEV1;"&amp;'Meldung Jury'!H42&amp;";EKMEV1;"&amp;'Meldung Jury'!I42&amp;";EKWEV2;"&amp;'Meldung Jury'!J42&amp;";EKMEV2;"&amp;'Meldung Jury'!K42&amp;";PKJEV;"&amp;'Meldung Jury'!L42&amp;";PKEV1;"&amp;'Meldung Jury'!M42&amp;";PKEV2;"&amp;'Meldung Jury'!N42&amp;";EKWJE;"&amp;'Meldung Jury'!O42&amp;";EKMJE;"&amp;'Meldung Jury'!P42&amp;";EKWE;"&amp;'Meldung Jury'!Q42&amp;";EKME;"&amp;'Meldung Jury'!R42&amp;";PKJE;"&amp;'Meldung Jury'!S42&amp;";PKE;"&amp;'Meldung Jury'!T42&amp;";KGKJE;"&amp;'Meldung Jury'!U42&amp;";KGKE;"&amp;'Meldung Jury'!V42&amp;";GGKJE;"&amp;'Meldung Jury'!W42&amp;";GGKE;"&amp;'Meldung Jury'!X42,"")</f>
        <v/>
      </c>
    </row>
    <row r="34" spans="1:3" s="51" customFormat="1" ht="24.95" customHeight="1" x14ac:dyDescent="0.35">
      <c r="A34" s="109" t="str">
        <f>IF(NOT(ISBLANK('Meldung Teilnehmer'!B41)),'Meldung Teilnehmer'!B41&amp;";"&amp;'Meldung Teilnehmer'!C41&amp;";"&amp;'Meldung Teilnehmer'!D41&amp;";"&amp;TEXT('Meldung Teilnehmer'!E41,"JJJJ-MM-TT")&amp;";;"&amp;IF(ISBLANK('Meldung Teilnehmer'!R41),'allg. Daten'!C$7,'Meldung Teilnehmer'!R41)&amp;";EK;"&amp;'Meldung Teilnehmer'!G41&amp;";"&amp;'Meldung Teilnehmer'!H41&amp;";PK;"&amp;'Meldung Teilnehmer'!I41&amp;";"&amp;'Meldung Teilnehmer'!J41&amp;";KGK;"&amp;'Meldung Teilnehmer'!K41&amp;";"&amp;'Meldung Teilnehmer'!L41&amp;";"&amp;'Meldung Teilnehmer'!M41&amp;";GGK;"&amp;'Meldung Teilnehmer'!N41&amp;";"&amp;'Meldung Teilnehmer'!O41&amp;";"&amp;'Meldung Teilnehmer'!P41,"")</f>
        <v/>
      </c>
      <c r="C34" s="114" t="str">
        <f>IF(NOT(ISBLANK('Meldung Jury'!B43)),'Meldung Jury'!B43&amp;";"&amp;'Meldung Jury'!C43&amp;";;"&amp;TEXT('Meldung Jury'!D43,"JJJJ-MM-TT")&amp;";;"&amp;'allg. Daten'!C$7&amp;";EKWJEV;"&amp;'Meldung Jury'!F43&amp;";EKMJEV;"&amp;'Meldung Jury'!G43&amp;";EKWEV1;"&amp;'Meldung Jury'!H43&amp;";EKMEV1;"&amp;'Meldung Jury'!I43&amp;";EKWEV2;"&amp;'Meldung Jury'!J43&amp;";EKMEV2;"&amp;'Meldung Jury'!K43&amp;";PKJEV;"&amp;'Meldung Jury'!L43&amp;";PKEV1;"&amp;'Meldung Jury'!M43&amp;";PKEV2;"&amp;'Meldung Jury'!N43&amp;";EKWJE;"&amp;'Meldung Jury'!O43&amp;";EKMJE;"&amp;'Meldung Jury'!P43&amp;";EKWE;"&amp;'Meldung Jury'!Q43&amp;";EKME;"&amp;'Meldung Jury'!R43&amp;";PKJE;"&amp;'Meldung Jury'!S43&amp;";PKE;"&amp;'Meldung Jury'!T43&amp;";KGKJE;"&amp;'Meldung Jury'!U43&amp;";KGKE;"&amp;'Meldung Jury'!V43&amp;";GGKJE;"&amp;'Meldung Jury'!W43&amp;";GGKE;"&amp;'Meldung Jury'!X43,"")</f>
        <v/>
      </c>
    </row>
    <row r="35" spans="1:3" s="51" customFormat="1" ht="24.95" customHeight="1" x14ac:dyDescent="0.35">
      <c r="A35" s="109" t="str">
        <f>IF(NOT(ISBLANK('Meldung Teilnehmer'!B42)),'Meldung Teilnehmer'!B42&amp;";"&amp;'Meldung Teilnehmer'!C42&amp;";"&amp;'Meldung Teilnehmer'!D42&amp;";"&amp;TEXT('Meldung Teilnehmer'!E42,"JJJJ-MM-TT")&amp;";;"&amp;IF(ISBLANK('Meldung Teilnehmer'!R42),'allg. Daten'!C$7,'Meldung Teilnehmer'!R42)&amp;";EK;"&amp;'Meldung Teilnehmer'!G42&amp;";"&amp;'Meldung Teilnehmer'!H42&amp;";PK;"&amp;'Meldung Teilnehmer'!I42&amp;";"&amp;'Meldung Teilnehmer'!J42&amp;";KGK;"&amp;'Meldung Teilnehmer'!K42&amp;";"&amp;'Meldung Teilnehmer'!L42&amp;";"&amp;'Meldung Teilnehmer'!M42&amp;";GGK;"&amp;'Meldung Teilnehmer'!N42&amp;";"&amp;'Meldung Teilnehmer'!O42&amp;";"&amp;'Meldung Teilnehmer'!P42,"")</f>
        <v/>
      </c>
      <c r="C35" s="114" t="str">
        <f>IF(NOT(ISBLANK('Meldung Jury'!B44)),'Meldung Jury'!B44&amp;";"&amp;'Meldung Jury'!C44&amp;";;"&amp;TEXT('Meldung Jury'!D44,"JJJJ-MM-TT")&amp;";;"&amp;'allg. Daten'!C$7&amp;";EKWJEV;"&amp;'Meldung Jury'!F44&amp;";EKMJEV;"&amp;'Meldung Jury'!G44&amp;";EKWEV1;"&amp;'Meldung Jury'!H44&amp;";EKMEV1;"&amp;'Meldung Jury'!I44&amp;";EKWEV2;"&amp;'Meldung Jury'!J44&amp;";EKMEV2;"&amp;'Meldung Jury'!K44&amp;";PKJEV;"&amp;'Meldung Jury'!L44&amp;";PKEV1;"&amp;'Meldung Jury'!M44&amp;";PKEV2;"&amp;'Meldung Jury'!N44&amp;";EKWJE;"&amp;'Meldung Jury'!O44&amp;";EKMJE;"&amp;'Meldung Jury'!P44&amp;";EKWE;"&amp;'Meldung Jury'!Q44&amp;";EKME;"&amp;'Meldung Jury'!R44&amp;";PKJE;"&amp;'Meldung Jury'!S44&amp;";PKE;"&amp;'Meldung Jury'!T44&amp;";KGKJE;"&amp;'Meldung Jury'!U44&amp;";KGKE;"&amp;'Meldung Jury'!V44&amp;";GGKJE;"&amp;'Meldung Jury'!W44&amp;";GGKE;"&amp;'Meldung Jury'!X44,"")</f>
        <v/>
      </c>
    </row>
    <row r="36" spans="1:3" s="51" customFormat="1" ht="24.95" customHeight="1" x14ac:dyDescent="0.35">
      <c r="A36" s="109" t="str">
        <f>IF(NOT(ISBLANK('Meldung Teilnehmer'!B43)),'Meldung Teilnehmer'!B43&amp;";"&amp;'Meldung Teilnehmer'!C43&amp;";"&amp;'Meldung Teilnehmer'!D43&amp;";"&amp;TEXT('Meldung Teilnehmer'!E43,"JJJJ-MM-TT")&amp;";;"&amp;IF(ISBLANK('Meldung Teilnehmer'!R43),'allg. Daten'!C$7,'Meldung Teilnehmer'!R43)&amp;";EK;"&amp;'Meldung Teilnehmer'!G43&amp;";"&amp;'Meldung Teilnehmer'!H43&amp;";PK;"&amp;'Meldung Teilnehmer'!I43&amp;";"&amp;'Meldung Teilnehmer'!J43&amp;";KGK;"&amp;'Meldung Teilnehmer'!K43&amp;";"&amp;'Meldung Teilnehmer'!L43&amp;";"&amp;'Meldung Teilnehmer'!M43&amp;";GGK;"&amp;'Meldung Teilnehmer'!N43&amp;";"&amp;'Meldung Teilnehmer'!O43&amp;";"&amp;'Meldung Teilnehmer'!P43,"")</f>
        <v/>
      </c>
      <c r="C36" s="114" t="str">
        <f>IF(NOT(ISBLANK('Meldung Jury'!B45)),'Meldung Jury'!B45&amp;";"&amp;'Meldung Jury'!C45&amp;";;"&amp;TEXT('Meldung Jury'!D45,"JJJJ-MM-TT")&amp;";;"&amp;'allg. Daten'!C$7&amp;";EKWJEV;"&amp;'Meldung Jury'!F45&amp;";EKMJEV;"&amp;'Meldung Jury'!G45&amp;";EKWEV1;"&amp;'Meldung Jury'!H45&amp;";EKMEV1;"&amp;'Meldung Jury'!I45&amp;";EKWEV2;"&amp;'Meldung Jury'!J45&amp;";EKMEV2;"&amp;'Meldung Jury'!K45&amp;";PKJEV;"&amp;'Meldung Jury'!L45&amp;";PKEV1;"&amp;'Meldung Jury'!M45&amp;";PKEV2;"&amp;'Meldung Jury'!N45&amp;";EKWJE;"&amp;'Meldung Jury'!O45&amp;";EKMJE;"&amp;'Meldung Jury'!P45&amp;";EKWE;"&amp;'Meldung Jury'!Q45&amp;";EKME;"&amp;'Meldung Jury'!R45&amp;";PKJE;"&amp;'Meldung Jury'!S45&amp;";PKE;"&amp;'Meldung Jury'!T45&amp;";KGKJE;"&amp;'Meldung Jury'!U45&amp;";KGKE;"&amp;'Meldung Jury'!V45&amp;";GGKJE;"&amp;'Meldung Jury'!W45&amp;";GGKE;"&amp;'Meldung Jury'!X45,"")</f>
        <v/>
      </c>
    </row>
    <row r="37" spans="1:3" s="51" customFormat="1" ht="24.95" customHeight="1" x14ac:dyDescent="0.35">
      <c r="A37" s="109" t="str">
        <f>IF(NOT(ISBLANK('Meldung Teilnehmer'!B44)),'Meldung Teilnehmer'!B44&amp;";"&amp;'Meldung Teilnehmer'!C44&amp;";"&amp;'Meldung Teilnehmer'!D44&amp;";"&amp;TEXT('Meldung Teilnehmer'!E44,"JJJJ-MM-TT")&amp;";;"&amp;IF(ISBLANK('Meldung Teilnehmer'!R44),'allg. Daten'!C$7,'Meldung Teilnehmer'!R44)&amp;";EK;"&amp;'Meldung Teilnehmer'!G44&amp;";"&amp;'Meldung Teilnehmer'!H44&amp;";PK;"&amp;'Meldung Teilnehmer'!I44&amp;";"&amp;'Meldung Teilnehmer'!J44&amp;";KGK;"&amp;'Meldung Teilnehmer'!K44&amp;";"&amp;'Meldung Teilnehmer'!L44&amp;";"&amp;'Meldung Teilnehmer'!M44&amp;";GGK;"&amp;'Meldung Teilnehmer'!N44&amp;";"&amp;'Meldung Teilnehmer'!O44&amp;";"&amp;'Meldung Teilnehmer'!P44,"")</f>
        <v/>
      </c>
      <c r="C37" s="114" t="str">
        <f>IF(NOT(ISBLANK('Meldung Jury'!B46)),'Meldung Jury'!B46&amp;";"&amp;'Meldung Jury'!C46&amp;";;"&amp;TEXT('Meldung Jury'!D46,"JJJJ-MM-TT")&amp;";;"&amp;'allg. Daten'!C$7&amp;";EKWJEV;"&amp;'Meldung Jury'!F46&amp;";EKMJEV;"&amp;'Meldung Jury'!G46&amp;";EKWEV1;"&amp;'Meldung Jury'!H46&amp;";EKMEV1;"&amp;'Meldung Jury'!I46&amp;";EKWEV2;"&amp;'Meldung Jury'!J46&amp;";EKMEV2;"&amp;'Meldung Jury'!K46&amp;";PKJEV;"&amp;'Meldung Jury'!L46&amp;";PKEV1;"&amp;'Meldung Jury'!M46&amp;";PKEV2;"&amp;'Meldung Jury'!N46&amp;";EKWJE;"&amp;'Meldung Jury'!O46&amp;";EKMJE;"&amp;'Meldung Jury'!P46&amp;";EKWE;"&amp;'Meldung Jury'!Q46&amp;";EKME;"&amp;'Meldung Jury'!R46&amp;";PKJE;"&amp;'Meldung Jury'!S46&amp;";PKE;"&amp;'Meldung Jury'!T46&amp;";KGKJE;"&amp;'Meldung Jury'!U46&amp;";KGKE;"&amp;'Meldung Jury'!V46&amp;";GGKJE;"&amp;'Meldung Jury'!W46&amp;";GGKE;"&amp;'Meldung Jury'!X46,"")</f>
        <v/>
      </c>
    </row>
    <row r="38" spans="1:3" s="51" customFormat="1" ht="24.95" customHeight="1" x14ac:dyDescent="0.35">
      <c r="A38" s="109" t="str">
        <f>IF(NOT(ISBLANK('Meldung Teilnehmer'!B45)),'Meldung Teilnehmer'!B45&amp;";"&amp;'Meldung Teilnehmer'!C45&amp;";"&amp;'Meldung Teilnehmer'!D45&amp;";"&amp;TEXT('Meldung Teilnehmer'!E45,"JJJJ-MM-TT")&amp;";;"&amp;IF(ISBLANK('Meldung Teilnehmer'!R45),'allg. Daten'!C$7,'Meldung Teilnehmer'!R45)&amp;";EK;"&amp;'Meldung Teilnehmer'!G45&amp;";"&amp;'Meldung Teilnehmer'!H45&amp;";PK;"&amp;'Meldung Teilnehmer'!I45&amp;";"&amp;'Meldung Teilnehmer'!J45&amp;";KGK;"&amp;'Meldung Teilnehmer'!K45&amp;";"&amp;'Meldung Teilnehmer'!L45&amp;";"&amp;'Meldung Teilnehmer'!M45&amp;";GGK;"&amp;'Meldung Teilnehmer'!N45&amp;";"&amp;'Meldung Teilnehmer'!O45&amp;";"&amp;'Meldung Teilnehmer'!P45,"")</f>
        <v/>
      </c>
      <c r="C38" s="114" t="str">
        <f>IF(NOT(ISBLANK('Meldung Jury'!B47)),'Meldung Jury'!B47&amp;";"&amp;'Meldung Jury'!C47&amp;";;"&amp;TEXT('Meldung Jury'!D47,"JJJJ-MM-TT")&amp;";;"&amp;'allg. Daten'!C$7&amp;";EKWJEV;"&amp;'Meldung Jury'!F47&amp;";EKMJEV;"&amp;'Meldung Jury'!G47&amp;";EKWEV1;"&amp;'Meldung Jury'!H47&amp;";EKMEV1;"&amp;'Meldung Jury'!I47&amp;";EKWEV2;"&amp;'Meldung Jury'!J47&amp;";EKMEV2;"&amp;'Meldung Jury'!K47&amp;";PKJEV;"&amp;'Meldung Jury'!L47&amp;";PKEV1;"&amp;'Meldung Jury'!M47&amp;";PKEV2;"&amp;'Meldung Jury'!N47&amp;";EKWJE;"&amp;'Meldung Jury'!O47&amp;";EKMJE;"&amp;'Meldung Jury'!P47&amp;";EKWE;"&amp;'Meldung Jury'!Q47&amp;";EKME;"&amp;'Meldung Jury'!R47&amp;";PKJE;"&amp;'Meldung Jury'!S47&amp;";PKE;"&amp;'Meldung Jury'!T47&amp;";KGKJE;"&amp;'Meldung Jury'!U47&amp;";KGKE;"&amp;'Meldung Jury'!V47&amp;";GGKJE;"&amp;'Meldung Jury'!W47&amp;";GGKE;"&amp;'Meldung Jury'!X47,"")</f>
        <v/>
      </c>
    </row>
    <row r="39" spans="1:3" s="51" customFormat="1" ht="24.95" customHeight="1" x14ac:dyDescent="0.35">
      <c r="A39" s="109" t="str">
        <f>IF(NOT(ISBLANK('Meldung Teilnehmer'!B46)),'Meldung Teilnehmer'!B46&amp;";"&amp;'Meldung Teilnehmer'!C46&amp;";"&amp;'Meldung Teilnehmer'!D46&amp;";"&amp;TEXT('Meldung Teilnehmer'!E46,"JJJJ-MM-TT")&amp;";;"&amp;IF(ISBLANK('Meldung Teilnehmer'!R46),'allg. Daten'!C$7,'Meldung Teilnehmer'!R46)&amp;";EK;"&amp;'Meldung Teilnehmer'!G46&amp;";"&amp;'Meldung Teilnehmer'!H46&amp;";PK;"&amp;'Meldung Teilnehmer'!I46&amp;";"&amp;'Meldung Teilnehmer'!J46&amp;";KGK;"&amp;'Meldung Teilnehmer'!K46&amp;";"&amp;'Meldung Teilnehmer'!L46&amp;";"&amp;'Meldung Teilnehmer'!M46&amp;";GGK;"&amp;'Meldung Teilnehmer'!N46&amp;";"&amp;'Meldung Teilnehmer'!O46&amp;";"&amp;'Meldung Teilnehmer'!P46,"")</f>
        <v/>
      </c>
      <c r="C39" s="114" t="str">
        <f>IF(NOT(ISBLANK('Meldung Jury'!B48)),'Meldung Jury'!B48&amp;";"&amp;'Meldung Jury'!C48&amp;";;"&amp;TEXT('Meldung Jury'!D48,"JJJJ-MM-TT")&amp;";;"&amp;'allg. Daten'!C$7&amp;";EKWJEV;"&amp;'Meldung Jury'!F48&amp;";EKMJEV;"&amp;'Meldung Jury'!G48&amp;";EKWEV1;"&amp;'Meldung Jury'!H48&amp;";EKMEV1;"&amp;'Meldung Jury'!I48&amp;";EKWEV2;"&amp;'Meldung Jury'!J48&amp;";EKMEV2;"&amp;'Meldung Jury'!K48&amp;";PKJEV;"&amp;'Meldung Jury'!L48&amp;";PKEV1;"&amp;'Meldung Jury'!M48&amp;";PKEV2;"&amp;'Meldung Jury'!N48&amp;";EKWJE;"&amp;'Meldung Jury'!O48&amp;";EKMJE;"&amp;'Meldung Jury'!P48&amp;";EKWE;"&amp;'Meldung Jury'!Q48&amp;";EKME;"&amp;'Meldung Jury'!R48&amp;";PKJE;"&amp;'Meldung Jury'!S48&amp;";PKE;"&amp;'Meldung Jury'!T48&amp;";KGKJE;"&amp;'Meldung Jury'!U48&amp;";KGKE;"&amp;'Meldung Jury'!V48&amp;";GGKJE;"&amp;'Meldung Jury'!W48&amp;";GGKE;"&amp;'Meldung Jury'!X48,"")</f>
        <v/>
      </c>
    </row>
    <row r="40" spans="1:3" s="51" customFormat="1" ht="24.95" customHeight="1" x14ac:dyDescent="0.35">
      <c r="A40" s="109" t="str">
        <f>IF(NOT(ISBLANK('Meldung Teilnehmer'!B47)),'Meldung Teilnehmer'!B47&amp;";"&amp;'Meldung Teilnehmer'!C47&amp;";"&amp;'Meldung Teilnehmer'!D47&amp;";"&amp;TEXT('Meldung Teilnehmer'!E47,"JJJJ-MM-TT")&amp;";;"&amp;IF(ISBLANK('Meldung Teilnehmer'!R47),'allg. Daten'!C$7,'Meldung Teilnehmer'!R47)&amp;";EK;"&amp;'Meldung Teilnehmer'!G47&amp;";"&amp;'Meldung Teilnehmer'!H47&amp;";PK;"&amp;'Meldung Teilnehmer'!I47&amp;";"&amp;'Meldung Teilnehmer'!J47&amp;";KGK;"&amp;'Meldung Teilnehmer'!K47&amp;";"&amp;'Meldung Teilnehmer'!L47&amp;";"&amp;'Meldung Teilnehmer'!M47&amp;";GGK;"&amp;'Meldung Teilnehmer'!N47&amp;";"&amp;'Meldung Teilnehmer'!O47&amp;";"&amp;'Meldung Teilnehmer'!P47,"")</f>
        <v/>
      </c>
      <c r="C40" s="114" t="str">
        <f>IF(NOT(ISBLANK('Meldung Jury'!B49)),'Meldung Jury'!B49&amp;";"&amp;'Meldung Jury'!C49&amp;";;"&amp;TEXT('Meldung Jury'!D49,"JJJJ-MM-TT")&amp;";;"&amp;'allg. Daten'!C$7&amp;";EKWJEV;"&amp;'Meldung Jury'!F49&amp;";EKMJEV;"&amp;'Meldung Jury'!G49&amp;";EKWEV1;"&amp;'Meldung Jury'!H49&amp;";EKMEV1;"&amp;'Meldung Jury'!I49&amp;";EKWEV2;"&amp;'Meldung Jury'!J49&amp;";EKMEV2;"&amp;'Meldung Jury'!K49&amp;";PKJEV;"&amp;'Meldung Jury'!L49&amp;";PKEV1;"&amp;'Meldung Jury'!M49&amp;";PKEV2;"&amp;'Meldung Jury'!N49&amp;";EKWJE;"&amp;'Meldung Jury'!O49&amp;";EKMJE;"&amp;'Meldung Jury'!P49&amp;";EKWE;"&amp;'Meldung Jury'!Q49&amp;";EKME;"&amp;'Meldung Jury'!R49&amp;";PKJE;"&amp;'Meldung Jury'!S49&amp;";PKE;"&amp;'Meldung Jury'!T49&amp;";KGKJE;"&amp;'Meldung Jury'!U49&amp;";KGKE;"&amp;'Meldung Jury'!V49&amp;";GGKJE;"&amp;'Meldung Jury'!W49&amp;";GGKE;"&amp;'Meldung Jury'!X49,"")</f>
        <v/>
      </c>
    </row>
    <row r="41" spans="1:3" s="51" customFormat="1" ht="24.95" customHeight="1" x14ac:dyDescent="0.35">
      <c r="A41" s="109" t="str">
        <f>IF(NOT(ISBLANK('Meldung Teilnehmer'!B48)),'Meldung Teilnehmer'!B48&amp;";"&amp;'Meldung Teilnehmer'!C48&amp;";"&amp;'Meldung Teilnehmer'!D48&amp;";"&amp;TEXT('Meldung Teilnehmer'!E48,"JJJJ-MM-TT")&amp;";;"&amp;IF(ISBLANK('Meldung Teilnehmer'!R48),'allg. Daten'!C$7,'Meldung Teilnehmer'!R48)&amp;";EK;"&amp;'Meldung Teilnehmer'!G48&amp;";"&amp;'Meldung Teilnehmer'!H48&amp;";PK;"&amp;'Meldung Teilnehmer'!I48&amp;";"&amp;'Meldung Teilnehmer'!J48&amp;";KGK;"&amp;'Meldung Teilnehmer'!K48&amp;";"&amp;'Meldung Teilnehmer'!L48&amp;";"&amp;'Meldung Teilnehmer'!M48&amp;";GGK;"&amp;'Meldung Teilnehmer'!N48&amp;";"&amp;'Meldung Teilnehmer'!O48&amp;";"&amp;'Meldung Teilnehmer'!P48,"")</f>
        <v/>
      </c>
      <c r="C41" s="114" t="str">
        <f>IF(NOT(ISBLANK('Meldung Jury'!B50)),'Meldung Jury'!B50&amp;";"&amp;'Meldung Jury'!C50&amp;";;"&amp;TEXT('Meldung Jury'!D50,"JJJJ-MM-TT")&amp;";;"&amp;'allg. Daten'!C$7&amp;";EKWJEV;"&amp;'Meldung Jury'!F50&amp;";EKMJEV;"&amp;'Meldung Jury'!G50&amp;";EKWEV1;"&amp;'Meldung Jury'!H50&amp;";EKMEV1;"&amp;'Meldung Jury'!I50&amp;";EKWEV2;"&amp;'Meldung Jury'!J50&amp;";EKMEV2;"&amp;'Meldung Jury'!K50&amp;";PKJEV;"&amp;'Meldung Jury'!L50&amp;";PKEV1;"&amp;'Meldung Jury'!M50&amp;";PKEV2;"&amp;'Meldung Jury'!N50&amp;";EKWJE;"&amp;'Meldung Jury'!O50&amp;";EKMJE;"&amp;'Meldung Jury'!P50&amp;";EKWE;"&amp;'Meldung Jury'!Q50&amp;";EKME;"&amp;'Meldung Jury'!R50&amp;";PKJE;"&amp;'Meldung Jury'!S50&amp;";PKE;"&amp;'Meldung Jury'!T50&amp;";KGKJE;"&amp;'Meldung Jury'!U50&amp;";KGKE;"&amp;'Meldung Jury'!V50&amp;";GGKJE;"&amp;'Meldung Jury'!W50&amp;";GGKE;"&amp;'Meldung Jury'!X50,"")</f>
        <v/>
      </c>
    </row>
    <row r="42" spans="1:3" s="51" customFormat="1" ht="24.95" customHeight="1" x14ac:dyDescent="0.35">
      <c r="A42" s="109" t="str">
        <f>IF(NOT(ISBLANK('Meldung Teilnehmer'!B49)),'Meldung Teilnehmer'!B49&amp;";"&amp;'Meldung Teilnehmer'!C49&amp;";"&amp;'Meldung Teilnehmer'!D49&amp;";"&amp;TEXT('Meldung Teilnehmer'!E49,"JJJJ-MM-TT")&amp;";;"&amp;IF(ISBLANK('Meldung Teilnehmer'!R49),'allg. Daten'!C$7,'Meldung Teilnehmer'!R49)&amp;";EK;"&amp;'Meldung Teilnehmer'!G49&amp;";"&amp;'Meldung Teilnehmer'!H49&amp;";PK;"&amp;'Meldung Teilnehmer'!I49&amp;";"&amp;'Meldung Teilnehmer'!J49&amp;";KGK;"&amp;'Meldung Teilnehmer'!K49&amp;";"&amp;'Meldung Teilnehmer'!L49&amp;";"&amp;'Meldung Teilnehmer'!M49&amp;";GGK;"&amp;'Meldung Teilnehmer'!N49&amp;";"&amp;'Meldung Teilnehmer'!O49&amp;";"&amp;'Meldung Teilnehmer'!P49,"")</f>
        <v/>
      </c>
      <c r="C42" s="114" t="str">
        <f>IF(NOT(ISBLANK('Meldung Jury'!B51)),'Meldung Jury'!B51&amp;";"&amp;'Meldung Jury'!C51&amp;";;"&amp;TEXT('Meldung Jury'!D51,"JJJJ-MM-TT")&amp;";;"&amp;'allg. Daten'!C$7&amp;";EKWJEV;"&amp;'Meldung Jury'!F51&amp;";EKMJEV;"&amp;'Meldung Jury'!G51&amp;";EKWEV1;"&amp;'Meldung Jury'!H51&amp;";EKMEV1;"&amp;'Meldung Jury'!I51&amp;";EKWEV2;"&amp;'Meldung Jury'!J51&amp;";EKMEV2;"&amp;'Meldung Jury'!K51&amp;";PKJEV;"&amp;'Meldung Jury'!L51&amp;";PKEV1;"&amp;'Meldung Jury'!M51&amp;";PKEV2;"&amp;'Meldung Jury'!N51&amp;";EKWJE;"&amp;'Meldung Jury'!O51&amp;";EKMJE;"&amp;'Meldung Jury'!P51&amp;";EKWE;"&amp;'Meldung Jury'!Q51&amp;";EKME;"&amp;'Meldung Jury'!R51&amp;";PKJE;"&amp;'Meldung Jury'!S51&amp;";PKE;"&amp;'Meldung Jury'!T51&amp;";KGKJE;"&amp;'Meldung Jury'!U51&amp;";KGKE;"&amp;'Meldung Jury'!V51&amp;";GGKJE;"&amp;'Meldung Jury'!W51&amp;";GGKE;"&amp;'Meldung Jury'!X51,"")</f>
        <v/>
      </c>
    </row>
    <row r="43" spans="1:3" s="51" customFormat="1" ht="24.95" customHeight="1" x14ac:dyDescent="0.35">
      <c r="A43" s="109" t="str">
        <f>IF(NOT(ISBLANK('Meldung Teilnehmer'!B50)),'Meldung Teilnehmer'!B50&amp;";"&amp;'Meldung Teilnehmer'!C50&amp;";"&amp;'Meldung Teilnehmer'!D50&amp;";"&amp;TEXT('Meldung Teilnehmer'!E50,"JJJJ-MM-TT")&amp;";;"&amp;IF(ISBLANK('Meldung Teilnehmer'!R50),'allg. Daten'!C$7,'Meldung Teilnehmer'!R50)&amp;";EK;"&amp;'Meldung Teilnehmer'!G50&amp;";"&amp;'Meldung Teilnehmer'!H50&amp;";PK;"&amp;'Meldung Teilnehmer'!I50&amp;";"&amp;'Meldung Teilnehmer'!J50&amp;";KGK;"&amp;'Meldung Teilnehmer'!K50&amp;";"&amp;'Meldung Teilnehmer'!L50&amp;";"&amp;'Meldung Teilnehmer'!M50&amp;";GGK;"&amp;'Meldung Teilnehmer'!N50&amp;";"&amp;'Meldung Teilnehmer'!O50&amp;";"&amp;'Meldung Teilnehmer'!P50,"")</f>
        <v/>
      </c>
      <c r="C43" s="114" t="str">
        <f>IF(NOT(ISBLANK('Meldung Jury'!B52)),'Meldung Jury'!B52&amp;";"&amp;'Meldung Jury'!C52&amp;";;"&amp;TEXT('Meldung Jury'!D52,"JJJJ-MM-TT")&amp;";;"&amp;'allg. Daten'!C$7&amp;";EKWJEV;"&amp;'Meldung Jury'!F52&amp;";EKMJEV;"&amp;'Meldung Jury'!G52&amp;";EKWEV1;"&amp;'Meldung Jury'!H52&amp;";EKMEV1;"&amp;'Meldung Jury'!I52&amp;";EKWEV2;"&amp;'Meldung Jury'!J52&amp;";EKMEV2;"&amp;'Meldung Jury'!K52&amp;";PKJEV;"&amp;'Meldung Jury'!L52&amp;";PKEV1;"&amp;'Meldung Jury'!M52&amp;";PKEV2;"&amp;'Meldung Jury'!N52&amp;";EKWJE;"&amp;'Meldung Jury'!O52&amp;";EKMJE;"&amp;'Meldung Jury'!P52&amp;";EKWE;"&amp;'Meldung Jury'!Q52&amp;";EKME;"&amp;'Meldung Jury'!R52&amp;";PKJE;"&amp;'Meldung Jury'!S52&amp;";PKE;"&amp;'Meldung Jury'!T52&amp;";KGKJE;"&amp;'Meldung Jury'!U52&amp;";KGKE;"&amp;'Meldung Jury'!V52&amp;";GGKJE;"&amp;'Meldung Jury'!W52&amp;";GGKE;"&amp;'Meldung Jury'!X52,"")</f>
        <v/>
      </c>
    </row>
    <row r="44" spans="1:3" s="51" customFormat="1" ht="24.95" customHeight="1" x14ac:dyDescent="0.35">
      <c r="A44" s="109" t="str">
        <f>IF(NOT(ISBLANK('Meldung Teilnehmer'!B51)),'Meldung Teilnehmer'!B51&amp;";"&amp;'Meldung Teilnehmer'!C51&amp;";"&amp;'Meldung Teilnehmer'!D51&amp;";"&amp;TEXT('Meldung Teilnehmer'!E51,"JJJJ-MM-TT")&amp;";;"&amp;IF(ISBLANK('Meldung Teilnehmer'!R51),'allg. Daten'!C$7,'Meldung Teilnehmer'!R51)&amp;";EK;"&amp;'Meldung Teilnehmer'!G51&amp;";"&amp;'Meldung Teilnehmer'!H51&amp;";PK;"&amp;'Meldung Teilnehmer'!I51&amp;";"&amp;'Meldung Teilnehmer'!J51&amp;";KGK;"&amp;'Meldung Teilnehmer'!K51&amp;";"&amp;'Meldung Teilnehmer'!L51&amp;";"&amp;'Meldung Teilnehmer'!M51&amp;";GGK;"&amp;'Meldung Teilnehmer'!N51&amp;";"&amp;'Meldung Teilnehmer'!O51&amp;";"&amp;'Meldung Teilnehmer'!P51,"")</f>
        <v/>
      </c>
      <c r="C44" s="114" t="str">
        <f>IF(NOT(ISBLANK('Meldung Jury'!B53)),'Meldung Jury'!B53&amp;";"&amp;'Meldung Jury'!C53&amp;";;"&amp;TEXT('Meldung Jury'!D53,"JJJJ-MM-TT")&amp;";;"&amp;'allg. Daten'!C$7&amp;";EKWJEV;"&amp;'Meldung Jury'!F53&amp;";EKMJEV;"&amp;'Meldung Jury'!G53&amp;";EKWEV1;"&amp;'Meldung Jury'!H53&amp;";EKMEV1;"&amp;'Meldung Jury'!I53&amp;";EKWEV2;"&amp;'Meldung Jury'!J53&amp;";EKMEV2;"&amp;'Meldung Jury'!K53&amp;";PKJEV;"&amp;'Meldung Jury'!L53&amp;";PKEV1;"&amp;'Meldung Jury'!M53&amp;";PKEV2;"&amp;'Meldung Jury'!N53&amp;";EKWJE;"&amp;'Meldung Jury'!O53&amp;";EKMJE;"&amp;'Meldung Jury'!P53&amp;";EKWE;"&amp;'Meldung Jury'!Q53&amp;";EKME;"&amp;'Meldung Jury'!R53&amp;";PKJE;"&amp;'Meldung Jury'!S53&amp;";PKE;"&amp;'Meldung Jury'!T53&amp;";KGKJE;"&amp;'Meldung Jury'!U53&amp;";KGKE;"&amp;'Meldung Jury'!V53&amp;";GGKJE;"&amp;'Meldung Jury'!W53&amp;";GGKE;"&amp;'Meldung Jury'!X53,"")</f>
        <v/>
      </c>
    </row>
    <row r="45" spans="1:3" s="51" customFormat="1" ht="24.95" customHeight="1" x14ac:dyDescent="0.35">
      <c r="A45" s="109" t="str">
        <f>IF(NOT(ISBLANK('Meldung Teilnehmer'!B52)),'Meldung Teilnehmer'!B52&amp;";"&amp;'Meldung Teilnehmer'!C52&amp;";"&amp;'Meldung Teilnehmer'!D52&amp;";"&amp;TEXT('Meldung Teilnehmer'!E52,"JJJJ-MM-TT")&amp;";;"&amp;IF(ISBLANK('Meldung Teilnehmer'!R52),'allg. Daten'!C$7,'Meldung Teilnehmer'!R52)&amp;";EK;"&amp;'Meldung Teilnehmer'!G52&amp;";"&amp;'Meldung Teilnehmer'!H52&amp;";PK;"&amp;'Meldung Teilnehmer'!I52&amp;";"&amp;'Meldung Teilnehmer'!J52&amp;";KGK;"&amp;'Meldung Teilnehmer'!K52&amp;";"&amp;'Meldung Teilnehmer'!L52&amp;";"&amp;'Meldung Teilnehmer'!M52&amp;";GGK;"&amp;'Meldung Teilnehmer'!N52&amp;";"&amp;'Meldung Teilnehmer'!O52&amp;";"&amp;'Meldung Teilnehmer'!P52,"")</f>
        <v/>
      </c>
      <c r="C45" s="114" t="str">
        <f>IF(NOT(ISBLANK('Meldung Jury'!B54)),'Meldung Jury'!B54&amp;";"&amp;'Meldung Jury'!C54&amp;";;"&amp;TEXT('Meldung Jury'!D54,"JJJJ-MM-TT")&amp;";;"&amp;'allg. Daten'!C$7&amp;";EKWJEV;"&amp;'Meldung Jury'!F54&amp;";EKMJEV;"&amp;'Meldung Jury'!G54&amp;";EKWEV1;"&amp;'Meldung Jury'!H54&amp;";EKMEV1;"&amp;'Meldung Jury'!I54&amp;";EKWEV2;"&amp;'Meldung Jury'!J54&amp;";EKMEV2;"&amp;'Meldung Jury'!K54&amp;";PKJEV;"&amp;'Meldung Jury'!L54&amp;";PKEV1;"&amp;'Meldung Jury'!M54&amp;";PKEV2;"&amp;'Meldung Jury'!N54&amp;";EKWJE;"&amp;'Meldung Jury'!O54&amp;";EKMJE;"&amp;'Meldung Jury'!P54&amp;";EKWE;"&amp;'Meldung Jury'!Q54&amp;";EKME;"&amp;'Meldung Jury'!R54&amp;";PKJE;"&amp;'Meldung Jury'!S54&amp;";PKE;"&amp;'Meldung Jury'!T54&amp;";KGKJE;"&amp;'Meldung Jury'!U54&amp;";KGKE;"&amp;'Meldung Jury'!V54&amp;";GGKJE;"&amp;'Meldung Jury'!W54&amp;";GGKE;"&amp;'Meldung Jury'!X54,"")</f>
        <v/>
      </c>
    </row>
    <row r="46" spans="1:3" s="51" customFormat="1" ht="24.95" customHeight="1" x14ac:dyDescent="0.35">
      <c r="A46" s="109" t="str">
        <f>IF(NOT(ISBLANK('Meldung Teilnehmer'!B53)),'Meldung Teilnehmer'!B53&amp;";"&amp;'Meldung Teilnehmer'!C53&amp;";"&amp;'Meldung Teilnehmer'!D53&amp;";"&amp;TEXT('Meldung Teilnehmer'!E53,"JJJJ-MM-TT")&amp;";;"&amp;IF(ISBLANK('Meldung Teilnehmer'!R53),'allg. Daten'!C$7,'Meldung Teilnehmer'!R53)&amp;";EK;"&amp;'Meldung Teilnehmer'!G53&amp;";"&amp;'Meldung Teilnehmer'!H53&amp;";PK;"&amp;'Meldung Teilnehmer'!I53&amp;";"&amp;'Meldung Teilnehmer'!J53&amp;";KGK;"&amp;'Meldung Teilnehmer'!K53&amp;";"&amp;'Meldung Teilnehmer'!L53&amp;";"&amp;'Meldung Teilnehmer'!M53&amp;";GGK;"&amp;'Meldung Teilnehmer'!N53&amp;";"&amp;'Meldung Teilnehmer'!O53&amp;";"&amp;'Meldung Teilnehmer'!P53,"")</f>
        <v/>
      </c>
      <c r="C46" s="114" t="str">
        <f>IF(NOT(ISBLANK('Meldung Jury'!B55)),'Meldung Jury'!B55&amp;";"&amp;'Meldung Jury'!C55&amp;";;"&amp;TEXT('Meldung Jury'!D55,"JJJJ-MM-TT")&amp;";;"&amp;'allg. Daten'!C$7&amp;";EKWJEV;"&amp;'Meldung Jury'!F55&amp;";EKMJEV;"&amp;'Meldung Jury'!G55&amp;";EKWEV1;"&amp;'Meldung Jury'!H55&amp;";EKMEV1;"&amp;'Meldung Jury'!I55&amp;";EKWEV2;"&amp;'Meldung Jury'!J55&amp;";EKMEV2;"&amp;'Meldung Jury'!K55&amp;";PKJEV;"&amp;'Meldung Jury'!L55&amp;";PKEV1;"&amp;'Meldung Jury'!M55&amp;";PKEV2;"&amp;'Meldung Jury'!N55&amp;";EKWJE;"&amp;'Meldung Jury'!O55&amp;";EKMJE;"&amp;'Meldung Jury'!P55&amp;";EKWE;"&amp;'Meldung Jury'!Q55&amp;";EKME;"&amp;'Meldung Jury'!R55&amp;";PKJE;"&amp;'Meldung Jury'!S55&amp;";PKE;"&amp;'Meldung Jury'!T55&amp;";KGKJE;"&amp;'Meldung Jury'!U55&amp;";KGKE;"&amp;'Meldung Jury'!V55&amp;";GGKJE;"&amp;'Meldung Jury'!W55&amp;";GGKE;"&amp;'Meldung Jury'!X55,"")</f>
        <v/>
      </c>
    </row>
    <row r="47" spans="1:3" s="51" customFormat="1" ht="24.95" customHeight="1" x14ac:dyDescent="0.35">
      <c r="A47" s="109" t="str">
        <f>IF(NOT(ISBLANK('Meldung Teilnehmer'!B54)),'Meldung Teilnehmer'!B54&amp;";"&amp;'Meldung Teilnehmer'!C54&amp;";"&amp;'Meldung Teilnehmer'!D54&amp;";"&amp;TEXT('Meldung Teilnehmer'!E54,"JJJJ-MM-TT")&amp;";;"&amp;IF(ISBLANK('Meldung Teilnehmer'!R54),'allg. Daten'!C$7,'Meldung Teilnehmer'!R54)&amp;";EK;"&amp;'Meldung Teilnehmer'!G54&amp;";"&amp;'Meldung Teilnehmer'!H54&amp;";PK;"&amp;'Meldung Teilnehmer'!I54&amp;";"&amp;'Meldung Teilnehmer'!J54&amp;";KGK;"&amp;'Meldung Teilnehmer'!K54&amp;";"&amp;'Meldung Teilnehmer'!L54&amp;";"&amp;'Meldung Teilnehmer'!M54&amp;";GGK;"&amp;'Meldung Teilnehmer'!N54&amp;";"&amp;'Meldung Teilnehmer'!O54&amp;";"&amp;'Meldung Teilnehmer'!P54,"")</f>
        <v/>
      </c>
      <c r="C47" s="114" t="str">
        <f>IF(NOT(ISBLANK('Meldung Jury'!B56)),'Meldung Jury'!B56&amp;";"&amp;'Meldung Jury'!C56&amp;";;"&amp;TEXT('Meldung Jury'!D56,"JJJJ-MM-TT")&amp;";;"&amp;'allg. Daten'!C$7&amp;";EKWJEV;"&amp;'Meldung Jury'!F56&amp;";EKMJEV;"&amp;'Meldung Jury'!G56&amp;";EKWEV1;"&amp;'Meldung Jury'!H56&amp;";EKMEV1;"&amp;'Meldung Jury'!I56&amp;";EKWEV2;"&amp;'Meldung Jury'!J56&amp;";EKMEV2;"&amp;'Meldung Jury'!K56&amp;";PKJEV;"&amp;'Meldung Jury'!L56&amp;";PKEV1;"&amp;'Meldung Jury'!M56&amp;";PKEV2;"&amp;'Meldung Jury'!N56&amp;";EKWJE;"&amp;'Meldung Jury'!O56&amp;";EKMJE;"&amp;'Meldung Jury'!P56&amp;";EKWE;"&amp;'Meldung Jury'!Q56&amp;";EKME;"&amp;'Meldung Jury'!R56&amp;";PKJE;"&amp;'Meldung Jury'!S56&amp;";PKE;"&amp;'Meldung Jury'!T56&amp;";KGKJE;"&amp;'Meldung Jury'!U56&amp;";KGKE;"&amp;'Meldung Jury'!V56&amp;";GGKJE;"&amp;'Meldung Jury'!W56&amp;";GGKE;"&amp;'Meldung Jury'!X56,"")</f>
        <v/>
      </c>
    </row>
    <row r="48" spans="1:3" s="51" customFormat="1" ht="24.95" customHeight="1" x14ac:dyDescent="0.35">
      <c r="A48" s="109" t="str">
        <f>IF(NOT(ISBLANK('Meldung Teilnehmer'!B55)),'Meldung Teilnehmer'!B55&amp;";"&amp;'Meldung Teilnehmer'!C55&amp;";"&amp;'Meldung Teilnehmer'!D55&amp;";"&amp;TEXT('Meldung Teilnehmer'!E55,"JJJJ-MM-TT")&amp;";;"&amp;IF(ISBLANK('Meldung Teilnehmer'!R55),'allg. Daten'!C$7,'Meldung Teilnehmer'!R55)&amp;";EK;"&amp;'Meldung Teilnehmer'!G55&amp;";"&amp;'Meldung Teilnehmer'!H55&amp;";PK;"&amp;'Meldung Teilnehmer'!I55&amp;";"&amp;'Meldung Teilnehmer'!J55&amp;";KGK;"&amp;'Meldung Teilnehmer'!K55&amp;";"&amp;'Meldung Teilnehmer'!L55&amp;";"&amp;'Meldung Teilnehmer'!M55&amp;";GGK;"&amp;'Meldung Teilnehmer'!N55&amp;";"&amp;'Meldung Teilnehmer'!O55&amp;";"&amp;'Meldung Teilnehmer'!P55,"")</f>
        <v/>
      </c>
      <c r="C48" s="114" t="str">
        <f>IF(NOT(ISBLANK('Meldung Jury'!B57)),'Meldung Jury'!B57&amp;";"&amp;'Meldung Jury'!C57&amp;";;"&amp;TEXT('Meldung Jury'!D57,"JJJJ-MM-TT")&amp;";;"&amp;'allg. Daten'!C$7&amp;";EKWJEV;"&amp;'Meldung Jury'!F57&amp;";EKMJEV;"&amp;'Meldung Jury'!G57&amp;";EKWEV1;"&amp;'Meldung Jury'!H57&amp;";EKMEV1;"&amp;'Meldung Jury'!I57&amp;";EKWEV2;"&amp;'Meldung Jury'!J57&amp;";EKMEV2;"&amp;'Meldung Jury'!K57&amp;";PKJEV;"&amp;'Meldung Jury'!L57&amp;";PKEV1;"&amp;'Meldung Jury'!M57&amp;";PKEV2;"&amp;'Meldung Jury'!N57&amp;";EKWJE;"&amp;'Meldung Jury'!O57&amp;";EKMJE;"&amp;'Meldung Jury'!P57&amp;";EKWE;"&amp;'Meldung Jury'!Q57&amp;";EKME;"&amp;'Meldung Jury'!R57&amp;";PKJE;"&amp;'Meldung Jury'!S57&amp;";PKE;"&amp;'Meldung Jury'!T57&amp;";KGKJE;"&amp;'Meldung Jury'!U57&amp;";KGKE;"&amp;'Meldung Jury'!V57&amp;";GGKJE;"&amp;'Meldung Jury'!W57&amp;";GGKE;"&amp;'Meldung Jury'!X57,"")</f>
        <v/>
      </c>
    </row>
    <row r="49" spans="1:3" s="51" customFormat="1" ht="24.95" customHeight="1" x14ac:dyDescent="0.35">
      <c r="A49" s="109" t="str">
        <f>IF(NOT(ISBLANK('Meldung Teilnehmer'!B56)),'Meldung Teilnehmer'!B56&amp;";"&amp;'Meldung Teilnehmer'!C56&amp;";"&amp;'Meldung Teilnehmer'!D56&amp;";"&amp;TEXT('Meldung Teilnehmer'!E56,"JJJJ-MM-TT")&amp;";;"&amp;IF(ISBLANK('Meldung Teilnehmer'!R56),'allg. Daten'!C$7,'Meldung Teilnehmer'!R56)&amp;";EK;"&amp;'Meldung Teilnehmer'!G56&amp;";"&amp;'Meldung Teilnehmer'!H56&amp;";PK;"&amp;'Meldung Teilnehmer'!I56&amp;";"&amp;'Meldung Teilnehmer'!J56&amp;";KGK;"&amp;'Meldung Teilnehmer'!K56&amp;";"&amp;'Meldung Teilnehmer'!L56&amp;";"&amp;'Meldung Teilnehmer'!M56&amp;";GGK;"&amp;'Meldung Teilnehmer'!N56&amp;";"&amp;'Meldung Teilnehmer'!O56&amp;";"&amp;'Meldung Teilnehmer'!P56,"")</f>
        <v/>
      </c>
      <c r="C49" s="114" t="str">
        <f>IF(NOT(ISBLANK('Meldung Jury'!B58)),'Meldung Jury'!B58&amp;";"&amp;'Meldung Jury'!C58&amp;";;"&amp;TEXT('Meldung Jury'!D58,"JJJJ-MM-TT")&amp;";;"&amp;'allg. Daten'!C$7&amp;";EKWJEV;"&amp;'Meldung Jury'!F58&amp;";EKMJEV;"&amp;'Meldung Jury'!G58&amp;";EKWEV1;"&amp;'Meldung Jury'!H58&amp;";EKMEV1;"&amp;'Meldung Jury'!I58&amp;";EKWEV2;"&amp;'Meldung Jury'!J58&amp;";EKMEV2;"&amp;'Meldung Jury'!K58&amp;";PKJEV;"&amp;'Meldung Jury'!L58&amp;";PKEV1;"&amp;'Meldung Jury'!M58&amp;";PKEV2;"&amp;'Meldung Jury'!N58&amp;";EKWJE;"&amp;'Meldung Jury'!O58&amp;";EKMJE;"&amp;'Meldung Jury'!P58&amp;";EKWE;"&amp;'Meldung Jury'!Q58&amp;";EKME;"&amp;'Meldung Jury'!R58&amp;";PKJE;"&amp;'Meldung Jury'!S58&amp;";PKE;"&amp;'Meldung Jury'!T58&amp;";KGKJE;"&amp;'Meldung Jury'!U58&amp;";KGKE;"&amp;'Meldung Jury'!V58&amp;";GGKJE;"&amp;'Meldung Jury'!W58&amp;";GGKE;"&amp;'Meldung Jury'!X58,"")</f>
        <v/>
      </c>
    </row>
    <row r="50" spans="1:3" s="51" customFormat="1" ht="24.95" customHeight="1" x14ac:dyDescent="0.35">
      <c r="A50" s="109" t="str">
        <f>IF(NOT(ISBLANK('Meldung Teilnehmer'!B57)),'Meldung Teilnehmer'!B57&amp;";"&amp;'Meldung Teilnehmer'!C57&amp;";"&amp;'Meldung Teilnehmer'!D57&amp;";"&amp;TEXT('Meldung Teilnehmer'!E57,"JJJJ-MM-TT")&amp;";;"&amp;IF(ISBLANK('Meldung Teilnehmer'!R57),'allg. Daten'!C$7,'Meldung Teilnehmer'!R57)&amp;";EK;"&amp;'Meldung Teilnehmer'!G57&amp;";"&amp;'Meldung Teilnehmer'!H57&amp;";PK;"&amp;'Meldung Teilnehmer'!I57&amp;";"&amp;'Meldung Teilnehmer'!J57&amp;";KGK;"&amp;'Meldung Teilnehmer'!K57&amp;";"&amp;'Meldung Teilnehmer'!L57&amp;";"&amp;'Meldung Teilnehmer'!M57&amp;";GGK;"&amp;'Meldung Teilnehmer'!N57&amp;";"&amp;'Meldung Teilnehmer'!O57&amp;";"&amp;'Meldung Teilnehmer'!P57,"")</f>
        <v/>
      </c>
      <c r="C50" s="114" t="str">
        <f>IF(NOT(ISBLANK('Meldung Jury'!B59)),'Meldung Jury'!B59&amp;";"&amp;'Meldung Jury'!C59&amp;";;"&amp;TEXT('Meldung Jury'!D59,"JJJJ-MM-TT")&amp;";;"&amp;'allg. Daten'!C$7&amp;";EKWJEV;"&amp;'Meldung Jury'!F59&amp;";EKMJEV;"&amp;'Meldung Jury'!G59&amp;";EKWEV1;"&amp;'Meldung Jury'!H59&amp;";EKMEV1;"&amp;'Meldung Jury'!I59&amp;";EKWEV2;"&amp;'Meldung Jury'!J59&amp;";EKMEV2;"&amp;'Meldung Jury'!K59&amp;";PKJEV;"&amp;'Meldung Jury'!L59&amp;";PKEV1;"&amp;'Meldung Jury'!M59&amp;";PKEV2;"&amp;'Meldung Jury'!N59&amp;";EKWJE;"&amp;'Meldung Jury'!O59&amp;";EKMJE;"&amp;'Meldung Jury'!P59&amp;";EKWE;"&amp;'Meldung Jury'!Q59&amp;";EKME;"&amp;'Meldung Jury'!R59&amp;";PKJE;"&amp;'Meldung Jury'!S59&amp;";PKE;"&amp;'Meldung Jury'!T59&amp;";KGKJE;"&amp;'Meldung Jury'!U59&amp;";KGKE;"&amp;'Meldung Jury'!V59&amp;";GGKJE;"&amp;'Meldung Jury'!W59&amp;";GGKE;"&amp;'Meldung Jury'!X59,"")</f>
        <v/>
      </c>
    </row>
    <row r="51" spans="1:3" ht="15" x14ac:dyDescent="0.25">
      <c r="A51" s="110" t="s">
        <v>30</v>
      </c>
    </row>
    <row r="52" spans="1:3" ht="15" x14ac:dyDescent="0.25">
      <c r="A52" s="110" t="s">
        <v>30</v>
      </c>
    </row>
    <row r="53" spans="1:3" ht="15" x14ac:dyDescent="0.25">
      <c r="A53" s="110"/>
    </row>
  </sheetData>
  <sheetProtection algorithmName="SHA-512" hashValue="TzjTXwfsy45qIGlYe3bOZN9uAjcrGPZ335FpwOmtpUP2U3aneAXTJ7vSUD4/P/GirabCIQzw5Hc5Oj5CLqS1GQ==" saltValue="0A7ZCFjF5gFDeBdm+f/bvg==" spinCount="100000" sheet="1" objects="1" scenarios="1"/>
  <phoneticPr fontId="1" type="noConversion"/>
  <pageMargins left="0.75" right="0.75" top="1" bottom="1" header="0.5" footer="0.5"/>
  <pageSetup paperSize="9" orientation="portrait" r:id="rId1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allg. Daten</vt:lpstr>
      <vt:lpstr>Meldung Teilnehmer</vt:lpstr>
      <vt:lpstr>Meldung Jury</vt:lpstr>
      <vt:lpstr>Zusammenfassung</vt:lpstr>
      <vt:lpstr>Intern Datenübernahme CSV</vt:lpstr>
      <vt:lpstr>'Meldung Jury'!Druckbereich</vt:lpstr>
      <vt:lpstr>'Meldung Teilnehmer'!Druckbereich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</dc:creator>
  <cp:lastModifiedBy>Jan Ludwig Vocke</cp:lastModifiedBy>
  <dcterms:created xsi:type="dcterms:W3CDTF">2023-02-25T14:13:18Z</dcterms:created>
  <dcterms:modified xsi:type="dcterms:W3CDTF">2025-10-30T17:10:48Z</dcterms:modified>
</cp:coreProperties>
</file>