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FischerB\AppData\Local\Packages\5319275A.WhatsAppDesktop_cv1g1gvanyjgm\LocalState\sessions\C9E10FE1C943C8BAEEE29A034C9EE52D0F060D86\transfers\2026-02\"/>
    </mc:Choice>
  </mc:AlternateContent>
  <xr:revisionPtr revIDLastSave="0" documentId="13_ncr:1_{04C2A025-F317-432F-B6FF-B42632D31366}" xr6:coauthVersionLast="47" xr6:coauthVersionMax="47" xr10:uidLastSave="{00000000-0000-0000-0000-000000000000}"/>
  <workbookProtection workbookAlgorithmName="SHA-512" workbookHashValue="HF9OnpHvyfxOaxj1G0D7yaiKC0IWMa6CEOHzLTQUFrUNG4vFsESnPHiEMeD/Y97AatIRd2rtrx5g2W5H1lZFsQ==" workbookSaltValue="cHIvkf7WKVtnhbemmXykYg==" workbookSpinCount="100000" lockStructure="1"/>
  <bookViews>
    <workbookView xWindow="-120" yWindow="-120" windowWidth="38640" windowHeight="21120" xr2:uid="{238F6B8A-97DC-4922-BDF9-872226E225AC}"/>
  </bookViews>
  <sheets>
    <sheet name="allg. Daten" sheetId="1" r:id="rId1"/>
    <sheet name="Anmeldeformular" sheetId="2" r:id="rId2"/>
    <sheet name="Jury" sheetId="4" r:id="rId3"/>
    <sheet name="Einzelkür" sheetId="5" r:id="rId4"/>
    <sheet name="Paarkür" sheetId="6" r:id="rId5"/>
    <sheet name="Kleingruppen" sheetId="7" state="hidden" r:id="rId6"/>
    <sheet name="Großgruppen" sheetId="8" state="hidden" r:id="rId7"/>
    <sheet name="Zusammenfassung" sheetId="9" r:id="rId8"/>
    <sheet name="Datenabgleich" sheetId="10" state="hidden" r:id="rId9"/>
    <sheet name="Berechnungen" sheetId="11" state="hidden" r:id="rId10"/>
    <sheet name="Übernahme_Anmeldung" sheetId="12" state="hidden" r:id="rId11"/>
    <sheet name="Übernahme_Jury" sheetId="13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9" l="1"/>
  <c r="A1" i="1"/>
  <c r="S9" i="13"/>
  <c r="AI20" i="13"/>
  <c r="F21" i="13"/>
  <c r="AV21" i="13"/>
  <c r="W25" i="13"/>
  <c r="AD25" i="13"/>
  <c r="T3" i="13"/>
  <c r="A4" i="13"/>
  <c r="A5" i="13"/>
  <c r="K5" i="13" s="1"/>
  <c r="A6" i="13"/>
  <c r="O6" i="13" s="1"/>
  <c r="A7" i="13"/>
  <c r="AC7" i="13" s="1"/>
  <c r="A8" i="13"/>
  <c r="I8" i="13" s="1"/>
  <c r="A9" i="13"/>
  <c r="AZ9" i="13" s="1"/>
  <c r="A10" i="13"/>
  <c r="C10" i="13" s="1"/>
  <c r="A11" i="13"/>
  <c r="M11" i="13" s="1"/>
  <c r="A12" i="13"/>
  <c r="AO12" i="13" s="1"/>
  <c r="A13" i="13"/>
  <c r="U13" i="13" s="1"/>
  <c r="A14" i="13"/>
  <c r="AB14" i="13" s="1"/>
  <c r="A15" i="13"/>
  <c r="S15" i="13" s="1"/>
  <c r="A16" i="13"/>
  <c r="T16" i="13" s="1"/>
  <c r="A17" i="13"/>
  <c r="B17" i="13" s="1"/>
  <c r="A18" i="13"/>
  <c r="T18" i="13" s="1"/>
  <c r="A19" i="13"/>
  <c r="C19" i="13" s="1"/>
  <c r="A20" i="13"/>
  <c r="AJ20" i="13" s="1"/>
  <c r="A21" i="13"/>
  <c r="Z21" i="13" s="1"/>
  <c r="A22" i="13"/>
  <c r="Q22" i="13" s="1"/>
  <c r="A23" i="13"/>
  <c r="D23" i="13" s="1"/>
  <c r="A24" i="13"/>
  <c r="F24" i="13" s="1"/>
  <c r="A25" i="13"/>
  <c r="C25" i="13" s="1"/>
  <c r="A3" i="13"/>
  <c r="N3" i="13" s="1"/>
  <c r="E111" i="11"/>
  <c r="F111" i="11"/>
  <c r="D111" i="11"/>
  <c r="BB36" i="4" a="1"/>
  <c r="BB36" i="4" s="1"/>
  <c r="AY36" i="4" a="1"/>
  <c r="AY36" i="4" s="1"/>
  <c r="AV36" i="4" a="1"/>
  <c r="AV36" i="4" s="1"/>
  <c r="AS36" i="4" a="1"/>
  <c r="AS36" i="4" s="1"/>
  <c r="AP36" i="4" a="1"/>
  <c r="AP36" i="4" s="1"/>
  <c r="AM36" i="4" a="1"/>
  <c r="AM36" i="4" s="1"/>
  <c r="AJ36" i="4" a="1"/>
  <c r="AJ36" i="4" s="1"/>
  <c r="AG36" i="4" a="1"/>
  <c r="AG36" i="4" s="1"/>
  <c r="AD36" i="4" a="1"/>
  <c r="AD36" i="4" s="1"/>
  <c r="AA36" i="4" a="1"/>
  <c r="AA36" i="4" s="1"/>
  <c r="X36" i="4" a="1"/>
  <c r="X36" i="4" s="1"/>
  <c r="U36" i="4" a="1"/>
  <c r="U36" i="4" s="1"/>
  <c r="R36" i="4" a="1"/>
  <c r="R36" i="4" s="1"/>
  <c r="O36" i="4" a="1"/>
  <c r="O36" i="4" s="1"/>
  <c r="L36" i="4" a="1"/>
  <c r="L36" i="4" s="1"/>
  <c r="I36" i="4" a="1"/>
  <c r="I36" i="4" s="1"/>
  <c r="Q36" i="4"/>
  <c r="H36" i="4"/>
  <c r="BA36" i="4"/>
  <c r="AX36" i="4"/>
  <c r="AU36" i="4"/>
  <c r="AR36" i="4"/>
  <c r="AO36" i="4"/>
  <c r="AL36" i="4"/>
  <c r="AI36" i="4"/>
  <c r="AF36" i="4"/>
  <c r="AC36" i="4"/>
  <c r="Z36" i="4"/>
  <c r="W36" i="4"/>
  <c r="T36" i="4"/>
  <c r="N36" i="4"/>
  <c r="K36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AU25" i="13" l="1"/>
  <c r="P21" i="13"/>
  <c r="O25" i="13"/>
  <c r="AB18" i="13"/>
  <c r="AK22" i="13"/>
  <c r="AV17" i="13"/>
  <c r="P17" i="13"/>
  <c r="L3" i="13"/>
  <c r="Y21" i="13"/>
  <c r="E9" i="13"/>
  <c r="AX24" i="13"/>
  <c r="F23" i="13"/>
  <c r="AE15" i="13"/>
  <c r="R24" i="13"/>
  <c r="AG24" i="13"/>
  <c r="Q24" i="13"/>
  <c r="C24" i="13"/>
  <c r="AK23" i="13"/>
  <c r="U23" i="13"/>
  <c r="E23" i="13"/>
  <c r="AJ22" i="13"/>
  <c r="F22" i="13"/>
  <c r="Z20" i="13"/>
  <c r="AW14" i="13"/>
  <c r="D3" i="13"/>
  <c r="V25" i="13"/>
  <c r="AS24" i="13"/>
  <c r="AC24" i="13"/>
  <c r="M24" i="13"/>
  <c r="AW23" i="13"/>
  <c r="AG23" i="13"/>
  <c r="Q23" i="13"/>
  <c r="B23" i="13"/>
  <c r="AD22" i="13"/>
  <c r="E22" i="13"/>
  <c r="O21" i="13"/>
  <c r="Y20" i="13"/>
  <c r="AO17" i="13"/>
  <c r="AM14" i="13"/>
  <c r="G8" i="13"/>
  <c r="AQ24" i="13"/>
  <c r="O23" i="13"/>
  <c r="AB22" i="13"/>
  <c r="F14" i="13"/>
  <c r="AS7" i="13"/>
  <c r="V23" i="13"/>
  <c r="AU23" i="13"/>
  <c r="N20" i="13"/>
  <c r="B3" i="13"/>
  <c r="AT25" i="13"/>
  <c r="N25" i="13"/>
  <c r="AP24" i="13"/>
  <c r="Z24" i="13"/>
  <c r="J24" i="13"/>
  <c r="AT23" i="13"/>
  <c r="AD23" i="13"/>
  <c r="N23" i="13"/>
  <c r="AW22" i="13"/>
  <c r="AA22" i="13"/>
  <c r="AU21" i="13"/>
  <c r="E21" i="13"/>
  <c r="M20" i="13"/>
  <c r="I17" i="13"/>
  <c r="AW13" i="13"/>
  <c r="AU6" i="13"/>
  <c r="AH24" i="13"/>
  <c r="AA24" i="13"/>
  <c r="AE23" i="13"/>
  <c r="AX22" i="13"/>
  <c r="AR3" i="13"/>
  <c r="AM25" i="13"/>
  <c r="G25" i="13"/>
  <c r="AO24" i="13"/>
  <c r="Y24" i="13"/>
  <c r="I24" i="13"/>
  <c r="AS23" i="13"/>
  <c r="AC23" i="13"/>
  <c r="M23" i="13"/>
  <c r="AT22" i="13"/>
  <c r="Z22" i="13"/>
  <c r="AL21" i="13"/>
  <c r="AT20" i="13"/>
  <c r="D20" i="13"/>
  <c r="AD16" i="13"/>
  <c r="AZ13" i="13"/>
  <c r="AG6" i="13"/>
  <c r="AL23" i="13"/>
  <c r="AW24" i="13"/>
  <c r="K24" i="13"/>
  <c r="AJ3" i="13"/>
  <c r="AL25" i="13"/>
  <c r="F25" i="13"/>
  <c r="AK24" i="13"/>
  <c r="U24" i="13"/>
  <c r="E24" i="13"/>
  <c r="AO23" i="13"/>
  <c r="Y23" i="13"/>
  <c r="I23" i="13"/>
  <c r="AP22" i="13"/>
  <c r="T22" i="13"/>
  <c r="AK21" i="13"/>
  <c r="AS20" i="13"/>
  <c r="AZ20" i="13"/>
  <c r="U16" i="13"/>
  <c r="AC5" i="13"/>
  <c r="AB3" i="13"/>
  <c r="AE25" i="13"/>
  <c r="AY24" i="13"/>
  <c r="AI24" i="13"/>
  <c r="S24" i="13"/>
  <c r="AZ24" i="13"/>
  <c r="AM23" i="13"/>
  <c r="W23" i="13"/>
  <c r="G23" i="13"/>
  <c r="AL22" i="13"/>
  <c r="R22" i="13"/>
  <c r="AT18" i="13"/>
  <c r="AN15" i="13"/>
  <c r="AE10" i="13"/>
  <c r="X19" i="13"/>
  <c r="AQ3" i="13"/>
  <c r="AG19" i="13"/>
  <c r="Q10" i="13"/>
  <c r="AZ21" i="13"/>
  <c r="K21" i="13"/>
  <c r="S21" i="13"/>
  <c r="AA21" i="13"/>
  <c r="AI21" i="13"/>
  <c r="AQ21" i="13"/>
  <c r="AY21" i="13"/>
  <c r="D21" i="13"/>
  <c r="L21" i="13"/>
  <c r="T21" i="13"/>
  <c r="AB21" i="13"/>
  <c r="AJ21" i="13"/>
  <c r="AR21" i="13"/>
  <c r="D5" i="13"/>
  <c r="L5" i="13"/>
  <c r="T5" i="13"/>
  <c r="AB5" i="13"/>
  <c r="AJ5" i="13"/>
  <c r="AR5" i="13"/>
  <c r="F5" i="13"/>
  <c r="N5" i="13"/>
  <c r="V5" i="13"/>
  <c r="AD5" i="13"/>
  <c r="AL5" i="13"/>
  <c r="AT5" i="13"/>
  <c r="G5" i="13"/>
  <c r="O5" i="13"/>
  <c r="W5" i="13"/>
  <c r="AE5" i="13"/>
  <c r="AM5" i="13"/>
  <c r="AU5" i="13"/>
  <c r="B5" i="13"/>
  <c r="H5" i="13"/>
  <c r="P5" i="13"/>
  <c r="X5" i="13"/>
  <c r="AF5" i="13"/>
  <c r="AN5" i="13"/>
  <c r="AV5" i="13"/>
  <c r="C5" i="13"/>
  <c r="I5" i="13"/>
  <c r="Q5" i="13"/>
  <c r="Y5" i="13"/>
  <c r="AG5" i="13"/>
  <c r="AO5" i="13"/>
  <c r="AW5" i="13"/>
  <c r="M5" i="13"/>
  <c r="AI5" i="13"/>
  <c r="R5" i="13"/>
  <c r="AK5" i="13"/>
  <c r="S5" i="13"/>
  <c r="AP5" i="13"/>
  <c r="U5" i="13"/>
  <c r="AQ5" i="13"/>
  <c r="AZ5" i="13"/>
  <c r="Z5" i="13"/>
  <c r="AS5" i="13"/>
  <c r="E5" i="13"/>
  <c r="AA5" i="13"/>
  <c r="AX5" i="13"/>
  <c r="AT3" i="13"/>
  <c r="AD3" i="13"/>
  <c r="V3" i="13"/>
  <c r="F3" i="13"/>
  <c r="AO25" i="13"/>
  <c r="Y25" i="13"/>
  <c r="I25" i="13"/>
  <c r="G20" i="13"/>
  <c r="O20" i="13"/>
  <c r="W20" i="13"/>
  <c r="AE20" i="13"/>
  <c r="AM20" i="13"/>
  <c r="AU20" i="13"/>
  <c r="B20" i="13"/>
  <c r="H20" i="13"/>
  <c r="P20" i="13"/>
  <c r="X20" i="13"/>
  <c r="AF20" i="13"/>
  <c r="AN20" i="13"/>
  <c r="AV20" i="13"/>
  <c r="B12" i="13"/>
  <c r="H12" i="13"/>
  <c r="P12" i="13"/>
  <c r="X12" i="13"/>
  <c r="AF12" i="13"/>
  <c r="AN12" i="13"/>
  <c r="AV12" i="13"/>
  <c r="J12" i="13"/>
  <c r="R12" i="13"/>
  <c r="Z12" i="13"/>
  <c r="AH12" i="13"/>
  <c r="AP12" i="13"/>
  <c r="AX12" i="13"/>
  <c r="D12" i="13"/>
  <c r="L12" i="13"/>
  <c r="T12" i="13"/>
  <c r="AB12" i="13"/>
  <c r="AJ12" i="13"/>
  <c r="AR12" i="13"/>
  <c r="E12" i="13"/>
  <c r="M12" i="13"/>
  <c r="U12" i="13"/>
  <c r="AC12" i="13"/>
  <c r="AK12" i="13"/>
  <c r="AS12" i="13"/>
  <c r="K12" i="13"/>
  <c r="AA12" i="13"/>
  <c r="AQ12" i="13"/>
  <c r="N12" i="13"/>
  <c r="AD12" i="13"/>
  <c r="AT12" i="13"/>
  <c r="O12" i="13"/>
  <c r="AE12" i="13"/>
  <c r="AU12" i="13"/>
  <c r="C12" i="13"/>
  <c r="Q12" i="13"/>
  <c r="AG12" i="13"/>
  <c r="AW12" i="13"/>
  <c r="AZ12" i="13"/>
  <c r="S12" i="13"/>
  <c r="AI12" i="13"/>
  <c r="AY12" i="13"/>
  <c r="F12" i="13"/>
  <c r="V12" i="13"/>
  <c r="AL12" i="13"/>
  <c r="B4" i="13"/>
  <c r="H4" i="13"/>
  <c r="P4" i="13"/>
  <c r="X4" i="13"/>
  <c r="AF4" i="13"/>
  <c r="AN4" i="13"/>
  <c r="AV4" i="13"/>
  <c r="J4" i="13"/>
  <c r="R4" i="13"/>
  <c r="Z4" i="13"/>
  <c r="AH4" i="13"/>
  <c r="AP4" i="13"/>
  <c r="AX4" i="13"/>
  <c r="AZ4" i="13"/>
  <c r="K4" i="13"/>
  <c r="S4" i="13"/>
  <c r="AA4" i="13"/>
  <c r="AI4" i="13"/>
  <c r="AQ4" i="13"/>
  <c r="AY4" i="13"/>
  <c r="D4" i="13"/>
  <c r="L4" i="13"/>
  <c r="T4" i="13"/>
  <c r="AB4" i="13"/>
  <c r="AJ4" i="13"/>
  <c r="AR4" i="13"/>
  <c r="E4" i="13"/>
  <c r="M4" i="13"/>
  <c r="U4" i="13"/>
  <c r="AC4" i="13"/>
  <c r="AK4" i="13"/>
  <c r="AS4" i="13"/>
  <c r="C4" i="13"/>
  <c r="W4" i="13"/>
  <c r="AT4" i="13"/>
  <c r="F4" i="13"/>
  <c r="Y4" i="13"/>
  <c r="AU4" i="13"/>
  <c r="G4" i="13"/>
  <c r="AD4" i="13"/>
  <c r="AW4" i="13"/>
  <c r="I4" i="13"/>
  <c r="AE4" i="13"/>
  <c r="N4" i="13"/>
  <c r="AG4" i="13"/>
  <c r="O4" i="13"/>
  <c r="AL4" i="13"/>
  <c r="AS3" i="13"/>
  <c r="AK3" i="13"/>
  <c r="AC3" i="13"/>
  <c r="U3" i="13"/>
  <c r="M3" i="13"/>
  <c r="E3" i="13"/>
  <c r="AV25" i="13"/>
  <c r="AN25" i="13"/>
  <c r="AF25" i="13"/>
  <c r="X25" i="13"/>
  <c r="P25" i="13"/>
  <c r="H25" i="13"/>
  <c r="B25" i="13"/>
  <c r="AR24" i="13"/>
  <c r="AJ24" i="13"/>
  <c r="AB24" i="13"/>
  <c r="T24" i="13"/>
  <c r="L24" i="13"/>
  <c r="D24" i="13"/>
  <c r="AV23" i="13"/>
  <c r="AN23" i="13"/>
  <c r="AF23" i="13"/>
  <c r="X23" i="13"/>
  <c r="P23" i="13"/>
  <c r="H23" i="13"/>
  <c r="AY22" i="13"/>
  <c r="AO22" i="13"/>
  <c r="AC22" i="13"/>
  <c r="S22" i="13"/>
  <c r="I22" i="13"/>
  <c r="AW21" i="13"/>
  <c r="AM21" i="13"/>
  <c r="AC21" i="13"/>
  <c r="Q21" i="13"/>
  <c r="G21" i="13"/>
  <c r="AW20" i="13"/>
  <c r="AK20" i="13"/>
  <c r="AA20" i="13"/>
  <c r="Q20" i="13"/>
  <c r="E20" i="13"/>
  <c r="AU19" i="13"/>
  <c r="AK19" i="13"/>
  <c r="Y19" i="13"/>
  <c r="M19" i="13"/>
  <c r="AW18" i="13"/>
  <c r="AC18" i="13"/>
  <c r="AW17" i="13"/>
  <c r="Q17" i="13"/>
  <c r="AE16" i="13"/>
  <c r="AO15" i="13"/>
  <c r="AY14" i="13"/>
  <c r="G14" i="13"/>
  <c r="E13" i="13"/>
  <c r="AS11" i="13"/>
  <c r="AG10" i="13"/>
  <c r="U9" i="13"/>
  <c r="AW6" i="13"/>
  <c r="AH5" i="13"/>
  <c r="AH19" i="13"/>
  <c r="AI3" i="13"/>
  <c r="AS18" i="13"/>
  <c r="AX3" i="13"/>
  <c r="M25" i="13"/>
  <c r="N22" i="13"/>
  <c r="D22" i="13"/>
  <c r="AT21" i="13"/>
  <c r="AH21" i="13"/>
  <c r="X21" i="13"/>
  <c r="N21" i="13"/>
  <c r="AR20" i="13"/>
  <c r="AH20" i="13"/>
  <c r="V20" i="13"/>
  <c r="L20" i="13"/>
  <c r="AP19" i="13"/>
  <c r="AF19" i="13"/>
  <c r="V19" i="13"/>
  <c r="H19" i="13"/>
  <c r="AR18" i="13"/>
  <c r="AN17" i="13"/>
  <c r="H17" i="13"/>
  <c r="AC15" i="13"/>
  <c r="AL14" i="13"/>
  <c r="AV13" i="13"/>
  <c r="AM12" i="13"/>
  <c r="AA11" i="13"/>
  <c r="O10" i="13"/>
  <c r="AQ7" i="13"/>
  <c r="AE6" i="13"/>
  <c r="J5" i="13"/>
  <c r="J19" i="13"/>
  <c r="F18" i="13"/>
  <c r="N18" i="13"/>
  <c r="V18" i="13"/>
  <c r="AD18" i="13"/>
  <c r="G18" i="13"/>
  <c r="O18" i="13"/>
  <c r="W18" i="13"/>
  <c r="AE18" i="13"/>
  <c r="AM18" i="13"/>
  <c r="AU18" i="13"/>
  <c r="B18" i="13"/>
  <c r="H18" i="13"/>
  <c r="P18" i="13"/>
  <c r="X18" i="13"/>
  <c r="AF18" i="13"/>
  <c r="AN18" i="13"/>
  <c r="AV18" i="13"/>
  <c r="C18" i="13"/>
  <c r="I18" i="13"/>
  <c r="Q18" i="13"/>
  <c r="Y18" i="13"/>
  <c r="AG18" i="13"/>
  <c r="J18" i="13"/>
  <c r="R18" i="13"/>
  <c r="Z18" i="13"/>
  <c r="AH18" i="13"/>
  <c r="AP18" i="13"/>
  <c r="AX18" i="13"/>
  <c r="AZ18" i="13"/>
  <c r="K18" i="13"/>
  <c r="S18" i="13"/>
  <c r="AA18" i="13"/>
  <c r="AI18" i="13"/>
  <c r="AQ18" i="13"/>
  <c r="AY18" i="13"/>
  <c r="S3" i="13"/>
  <c r="AS19" i="13"/>
  <c r="W19" i="13"/>
  <c r="U18" i="13"/>
  <c r="AP3" i="13"/>
  <c r="AS25" i="13"/>
  <c r="B16" i="13"/>
  <c r="H16" i="13"/>
  <c r="P16" i="13"/>
  <c r="X16" i="13"/>
  <c r="AF16" i="13"/>
  <c r="AN16" i="13"/>
  <c r="AV16" i="13"/>
  <c r="J16" i="13"/>
  <c r="R16" i="13"/>
  <c r="Z16" i="13"/>
  <c r="AH16" i="13"/>
  <c r="AP16" i="13"/>
  <c r="AX16" i="13"/>
  <c r="C16" i="13"/>
  <c r="L16" i="13"/>
  <c r="V16" i="13"/>
  <c r="AG16" i="13"/>
  <c r="AR16" i="13"/>
  <c r="AZ16" i="13"/>
  <c r="M16" i="13"/>
  <c r="W16" i="13"/>
  <c r="AI16" i="13"/>
  <c r="AS16" i="13"/>
  <c r="D16" i="13"/>
  <c r="N16" i="13"/>
  <c r="Y16" i="13"/>
  <c r="AJ16" i="13"/>
  <c r="AT16" i="13"/>
  <c r="E16" i="13"/>
  <c r="O16" i="13"/>
  <c r="AA16" i="13"/>
  <c r="AK16" i="13"/>
  <c r="AU16" i="13"/>
  <c r="F16" i="13"/>
  <c r="Q16" i="13"/>
  <c r="AB16" i="13"/>
  <c r="AL16" i="13"/>
  <c r="AW16" i="13"/>
  <c r="G16" i="13"/>
  <c r="S16" i="13"/>
  <c r="AC16" i="13"/>
  <c r="AM16" i="13"/>
  <c r="AY16" i="13"/>
  <c r="B8" i="13"/>
  <c r="H8" i="13"/>
  <c r="P8" i="13"/>
  <c r="X8" i="13"/>
  <c r="AF8" i="13"/>
  <c r="AN8" i="13"/>
  <c r="AV8" i="13"/>
  <c r="J8" i="13"/>
  <c r="R8" i="13"/>
  <c r="Z8" i="13"/>
  <c r="AH8" i="13"/>
  <c r="AP8" i="13"/>
  <c r="AX8" i="13"/>
  <c r="D8" i="13"/>
  <c r="L8" i="13"/>
  <c r="T8" i="13"/>
  <c r="AB8" i="13"/>
  <c r="AJ8" i="13"/>
  <c r="AR8" i="13"/>
  <c r="E8" i="13"/>
  <c r="M8" i="13"/>
  <c r="U8" i="13"/>
  <c r="AC8" i="13"/>
  <c r="AK8" i="13"/>
  <c r="AS8" i="13"/>
  <c r="K8" i="13"/>
  <c r="AA8" i="13"/>
  <c r="AQ8" i="13"/>
  <c r="N8" i="13"/>
  <c r="AD8" i="13"/>
  <c r="AT8" i="13"/>
  <c r="O8" i="13"/>
  <c r="AE8" i="13"/>
  <c r="AU8" i="13"/>
  <c r="C8" i="13"/>
  <c r="Q8" i="13"/>
  <c r="AG8" i="13"/>
  <c r="AW8" i="13"/>
  <c r="AZ8" i="13"/>
  <c r="S8" i="13"/>
  <c r="AI8" i="13"/>
  <c r="AY8" i="13"/>
  <c r="F8" i="13"/>
  <c r="V8" i="13"/>
  <c r="AL8" i="13"/>
  <c r="AW3" i="13"/>
  <c r="AO3" i="13"/>
  <c r="AG3" i="13"/>
  <c r="Y3" i="13"/>
  <c r="Q3" i="13"/>
  <c r="I3" i="13"/>
  <c r="C3" i="13"/>
  <c r="AR25" i="13"/>
  <c r="AJ25" i="13"/>
  <c r="AB25" i="13"/>
  <c r="T25" i="13"/>
  <c r="L25" i="13"/>
  <c r="D25" i="13"/>
  <c r="AV24" i="13"/>
  <c r="AN24" i="13"/>
  <c r="AF24" i="13"/>
  <c r="X24" i="13"/>
  <c r="P24" i="13"/>
  <c r="H24" i="13"/>
  <c r="B24" i="13"/>
  <c r="AR23" i="13"/>
  <c r="AJ23" i="13"/>
  <c r="AB23" i="13"/>
  <c r="T23" i="13"/>
  <c r="L23" i="13"/>
  <c r="AZ23" i="13"/>
  <c r="AS22" i="13"/>
  <c r="AI22" i="13"/>
  <c r="Y22" i="13"/>
  <c r="M22" i="13"/>
  <c r="AZ22" i="13"/>
  <c r="AS21" i="13"/>
  <c r="AG21" i="13"/>
  <c r="W21" i="13"/>
  <c r="M21" i="13"/>
  <c r="C21" i="13"/>
  <c r="AQ20" i="13"/>
  <c r="AG20" i="13"/>
  <c r="U20" i="13"/>
  <c r="K20" i="13"/>
  <c r="C20" i="13"/>
  <c r="AO19" i="13"/>
  <c r="AE19" i="13"/>
  <c r="U19" i="13"/>
  <c r="E19" i="13"/>
  <c r="AO18" i="13"/>
  <c r="M18" i="13"/>
  <c r="AG17" i="13"/>
  <c r="C17" i="13"/>
  <c r="K16" i="13"/>
  <c r="AC14" i="13"/>
  <c r="AK13" i="13"/>
  <c r="Y12" i="13"/>
  <c r="AO8" i="13"/>
  <c r="Q6" i="13"/>
  <c r="AO4" i="13"/>
  <c r="D11" i="13"/>
  <c r="L11" i="13"/>
  <c r="T11" i="13"/>
  <c r="AB11" i="13"/>
  <c r="AJ11" i="13"/>
  <c r="AR11" i="13"/>
  <c r="F11" i="13"/>
  <c r="N11" i="13"/>
  <c r="V11" i="13"/>
  <c r="AD11" i="13"/>
  <c r="AL11" i="13"/>
  <c r="AT11" i="13"/>
  <c r="B11" i="13"/>
  <c r="H11" i="13"/>
  <c r="P11" i="13"/>
  <c r="X11" i="13"/>
  <c r="AF11" i="13"/>
  <c r="AN11" i="13"/>
  <c r="AV11" i="13"/>
  <c r="C11" i="13"/>
  <c r="I11" i="13"/>
  <c r="Q11" i="13"/>
  <c r="Y11" i="13"/>
  <c r="AG11" i="13"/>
  <c r="AO11" i="13"/>
  <c r="AW11" i="13"/>
  <c r="O11" i="13"/>
  <c r="AE11" i="13"/>
  <c r="AU11" i="13"/>
  <c r="R11" i="13"/>
  <c r="AH11" i="13"/>
  <c r="AX11" i="13"/>
  <c r="AZ11" i="13"/>
  <c r="S11" i="13"/>
  <c r="AI11" i="13"/>
  <c r="AY11" i="13"/>
  <c r="E11" i="13"/>
  <c r="U11" i="13"/>
  <c r="AK11" i="13"/>
  <c r="G11" i="13"/>
  <c r="W11" i="13"/>
  <c r="AM11" i="13"/>
  <c r="J11" i="13"/>
  <c r="Z11" i="13"/>
  <c r="AP11" i="13"/>
  <c r="B10" i="13"/>
  <c r="H10" i="13"/>
  <c r="P10" i="13"/>
  <c r="X10" i="13"/>
  <c r="AF10" i="13"/>
  <c r="AN10" i="13"/>
  <c r="AV10" i="13"/>
  <c r="J10" i="13"/>
  <c r="R10" i="13"/>
  <c r="Z10" i="13"/>
  <c r="AH10" i="13"/>
  <c r="AP10" i="13"/>
  <c r="AX10" i="13"/>
  <c r="D10" i="13"/>
  <c r="L10" i="13"/>
  <c r="T10" i="13"/>
  <c r="AB10" i="13"/>
  <c r="AJ10" i="13"/>
  <c r="AR10" i="13"/>
  <c r="E10" i="13"/>
  <c r="M10" i="13"/>
  <c r="U10" i="13"/>
  <c r="AC10" i="13"/>
  <c r="AK10" i="13"/>
  <c r="AS10" i="13"/>
  <c r="AZ10" i="13"/>
  <c r="S10" i="13"/>
  <c r="AI10" i="13"/>
  <c r="AY10" i="13"/>
  <c r="F10" i="13"/>
  <c r="V10" i="13"/>
  <c r="AL10" i="13"/>
  <c r="G10" i="13"/>
  <c r="W10" i="13"/>
  <c r="AM10" i="13"/>
  <c r="I10" i="13"/>
  <c r="Y10" i="13"/>
  <c r="AO10" i="13"/>
  <c r="K10" i="13"/>
  <c r="AA10" i="13"/>
  <c r="AQ10" i="13"/>
  <c r="N10" i="13"/>
  <c r="AD10" i="13"/>
  <c r="AT10" i="13"/>
  <c r="K3" i="13"/>
  <c r="D9" i="13"/>
  <c r="L9" i="13"/>
  <c r="T9" i="13"/>
  <c r="AB9" i="13"/>
  <c r="AJ9" i="13"/>
  <c r="AR9" i="13"/>
  <c r="F9" i="13"/>
  <c r="N9" i="13"/>
  <c r="V9" i="13"/>
  <c r="AD9" i="13"/>
  <c r="AL9" i="13"/>
  <c r="AT9" i="13"/>
  <c r="B9" i="13"/>
  <c r="H9" i="13"/>
  <c r="P9" i="13"/>
  <c r="X9" i="13"/>
  <c r="AF9" i="13"/>
  <c r="AN9" i="13"/>
  <c r="AV9" i="13"/>
  <c r="C9" i="13"/>
  <c r="I9" i="13"/>
  <c r="Q9" i="13"/>
  <c r="Y9" i="13"/>
  <c r="AG9" i="13"/>
  <c r="AO9" i="13"/>
  <c r="AW9" i="13"/>
  <c r="G9" i="13"/>
  <c r="W9" i="13"/>
  <c r="AM9" i="13"/>
  <c r="J9" i="13"/>
  <c r="Z9" i="13"/>
  <c r="AP9" i="13"/>
  <c r="K9" i="13"/>
  <c r="AA9" i="13"/>
  <c r="AQ9" i="13"/>
  <c r="M9" i="13"/>
  <c r="AC9" i="13"/>
  <c r="AS9" i="13"/>
  <c r="O9" i="13"/>
  <c r="AE9" i="13"/>
  <c r="AU9" i="13"/>
  <c r="R9" i="13"/>
  <c r="AH9" i="13"/>
  <c r="AX9" i="13"/>
  <c r="AH3" i="13"/>
  <c r="R3" i="13"/>
  <c r="AK25" i="13"/>
  <c r="U25" i="13"/>
  <c r="E25" i="13"/>
  <c r="D15" i="13"/>
  <c r="L15" i="13"/>
  <c r="T15" i="13"/>
  <c r="AB15" i="13"/>
  <c r="AJ15" i="13"/>
  <c r="AR15" i="13"/>
  <c r="F15" i="13"/>
  <c r="N15" i="13"/>
  <c r="V15" i="13"/>
  <c r="AD15" i="13"/>
  <c r="AL15" i="13"/>
  <c r="AT15" i="13"/>
  <c r="B15" i="13"/>
  <c r="J15" i="13"/>
  <c r="U15" i="13"/>
  <c r="AF15" i="13"/>
  <c r="AP15" i="13"/>
  <c r="C15" i="13"/>
  <c r="K15" i="13"/>
  <c r="W15" i="13"/>
  <c r="AG15" i="13"/>
  <c r="AQ15" i="13"/>
  <c r="M15" i="13"/>
  <c r="X15" i="13"/>
  <c r="AH15" i="13"/>
  <c r="AS15" i="13"/>
  <c r="AZ15" i="13"/>
  <c r="O15" i="13"/>
  <c r="Y15" i="13"/>
  <c r="AI15" i="13"/>
  <c r="AU15" i="13"/>
  <c r="E15" i="13"/>
  <c r="P15" i="13"/>
  <c r="Z15" i="13"/>
  <c r="AK15" i="13"/>
  <c r="AV15" i="13"/>
  <c r="G15" i="13"/>
  <c r="Q15" i="13"/>
  <c r="AA15" i="13"/>
  <c r="AM15" i="13"/>
  <c r="AW15" i="13"/>
  <c r="D7" i="13"/>
  <c r="L7" i="13"/>
  <c r="T7" i="13"/>
  <c r="AB7" i="13"/>
  <c r="AJ7" i="13"/>
  <c r="AR7" i="13"/>
  <c r="F7" i="13"/>
  <c r="N7" i="13"/>
  <c r="V7" i="13"/>
  <c r="AD7" i="13"/>
  <c r="AL7" i="13"/>
  <c r="AT7" i="13"/>
  <c r="B7" i="13"/>
  <c r="H7" i="13"/>
  <c r="P7" i="13"/>
  <c r="X7" i="13"/>
  <c r="AF7" i="13"/>
  <c r="AN7" i="13"/>
  <c r="AV7" i="13"/>
  <c r="C7" i="13"/>
  <c r="I7" i="13"/>
  <c r="Q7" i="13"/>
  <c r="Y7" i="13"/>
  <c r="AG7" i="13"/>
  <c r="AO7" i="13"/>
  <c r="AW7" i="13"/>
  <c r="O7" i="13"/>
  <c r="AE7" i="13"/>
  <c r="AU7" i="13"/>
  <c r="R7" i="13"/>
  <c r="AH7" i="13"/>
  <c r="AX7" i="13"/>
  <c r="AZ7" i="13"/>
  <c r="S7" i="13"/>
  <c r="AI7" i="13"/>
  <c r="AY7" i="13"/>
  <c r="E7" i="13"/>
  <c r="U7" i="13"/>
  <c r="AK7" i="13"/>
  <c r="G7" i="13"/>
  <c r="W7" i="13"/>
  <c r="AM7" i="13"/>
  <c r="J7" i="13"/>
  <c r="Z7" i="13"/>
  <c r="AP7" i="13"/>
  <c r="AV3" i="13"/>
  <c r="AN3" i="13"/>
  <c r="AF3" i="13"/>
  <c r="X3" i="13"/>
  <c r="P3" i="13"/>
  <c r="H3" i="13"/>
  <c r="AY25" i="13"/>
  <c r="AQ25" i="13"/>
  <c r="AI25" i="13"/>
  <c r="AA25" i="13"/>
  <c r="S25" i="13"/>
  <c r="K25" i="13"/>
  <c r="AZ25" i="13"/>
  <c r="AU24" i="13"/>
  <c r="AM24" i="13"/>
  <c r="AE24" i="13"/>
  <c r="W24" i="13"/>
  <c r="O24" i="13"/>
  <c r="G24" i="13"/>
  <c r="AY23" i="13"/>
  <c r="AQ23" i="13"/>
  <c r="AI23" i="13"/>
  <c r="AA23" i="13"/>
  <c r="S23" i="13"/>
  <c r="K23" i="13"/>
  <c r="AR22" i="13"/>
  <c r="AH22" i="13"/>
  <c r="V22" i="13"/>
  <c r="L22" i="13"/>
  <c r="AP21" i="13"/>
  <c r="AF21" i="13"/>
  <c r="V21" i="13"/>
  <c r="J21" i="13"/>
  <c r="B21" i="13"/>
  <c r="AP20" i="13"/>
  <c r="AD20" i="13"/>
  <c r="T20" i="13"/>
  <c r="J20" i="13"/>
  <c r="AX19" i="13"/>
  <c r="AN19" i="13"/>
  <c r="AD19" i="13"/>
  <c r="R19" i="13"/>
  <c r="AL18" i="13"/>
  <c r="L18" i="13"/>
  <c r="AF17" i="13"/>
  <c r="I16" i="13"/>
  <c r="R15" i="13"/>
  <c r="AI13" i="13"/>
  <c r="W12" i="13"/>
  <c r="K11" i="13"/>
  <c r="AY9" i="13"/>
  <c r="AM8" i="13"/>
  <c r="AA7" i="13"/>
  <c r="AM4" i="13"/>
  <c r="AY3" i="13"/>
  <c r="AZ3" i="13"/>
  <c r="J17" i="13"/>
  <c r="R17" i="13"/>
  <c r="Z17" i="13"/>
  <c r="AH17" i="13"/>
  <c r="AP17" i="13"/>
  <c r="AX17" i="13"/>
  <c r="AZ17" i="13"/>
  <c r="K17" i="13"/>
  <c r="S17" i="13"/>
  <c r="AA17" i="13"/>
  <c r="AI17" i="13"/>
  <c r="AQ17" i="13"/>
  <c r="AY17" i="13"/>
  <c r="D17" i="13"/>
  <c r="L17" i="13"/>
  <c r="T17" i="13"/>
  <c r="AB17" i="13"/>
  <c r="AJ17" i="13"/>
  <c r="AR17" i="13"/>
  <c r="E17" i="13"/>
  <c r="M17" i="13"/>
  <c r="U17" i="13"/>
  <c r="AC17" i="13"/>
  <c r="AK17" i="13"/>
  <c r="AS17" i="13"/>
  <c r="F17" i="13"/>
  <c r="N17" i="13"/>
  <c r="V17" i="13"/>
  <c r="AD17" i="13"/>
  <c r="AL17" i="13"/>
  <c r="AT17" i="13"/>
  <c r="G17" i="13"/>
  <c r="O17" i="13"/>
  <c r="W17" i="13"/>
  <c r="AE17" i="13"/>
  <c r="AM17" i="13"/>
  <c r="AU17" i="13"/>
  <c r="Z3" i="13"/>
  <c r="J3" i="13"/>
  <c r="AC25" i="13"/>
  <c r="G22" i="13"/>
  <c r="O22" i="13"/>
  <c r="W22" i="13"/>
  <c r="AE22" i="13"/>
  <c r="AM22" i="13"/>
  <c r="AU22" i="13"/>
  <c r="B22" i="13"/>
  <c r="H22" i="13"/>
  <c r="P22" i="13"/>
  <c r="X22" i="13"/>
  <c r="AF22" i="13"/>
  <c r="AN22" i="13"/>
  <c r="AV22" i="13"/>
  <c r="B14" i="13"/>
  <c r="H14" i="13"/>
  <c r="P14" i="13"/>
  <c r="X14" i="13"/>
  <c r="AF14" i="13"/>
  <c r="AN14" i="13"/>
  <c r="AV14" i="13"/>
  <c r="J14" i="13"/>
  <c r="R14" i="13"/>
  <c r="Z14" i="13"/>
  <c r="AH14" i="13"/>
  <c r="AP14" i="13"/>
  <c r="AX14" i="13"/>
  <c r="I14" i="13"/>
  <c r="T14" i="13"/>
  <c r="AD14" i="13"/>
  <c r="AO14" i="13"/>
  <c r="K14" i="13"/>
  <c r="U14" i="13"/>
  <c r="AE14" i="13"/>
  <c r="AQ14" i="13"/>
  <c r="C14" i="13"/>
  <c r="L14" i="13"/>
  <c r="V14" i="13"/>
  <c r="AG14" i="13"/>
  <c r="AR14" i="13"/>
  <c r="AZ14" i="13"/>
  <c r="M14" i="13"/>
  <c r="W14" i="13"/>
  <c r="AI14" i="13"/>
  <c r="AS14" i="13"/>
  <c r="D14" i="13"/>
  <c r="N14" i="13"/>
  <c r="Y14" i="13"/>
  <c r="AJ14" i="13"/>
  <c r="AT14" i="13"/>
  <c r="E14" i="13"/>
  <c r="O14" i="13"/>
  <c r="AA14" i="13"/>
  <c r="AK14" i="13"/>
  <c r="AU14" i="13"/>
  <c r="B6" i="13"/>
  <c r="H6" i="13"/>
  <c r="P6" i="13"/>
  <c r="X6" i="13"/>
  <c r="AF6" i="13"/>
  <c r="AN6" i="13"/>
  <c r="AV6" i="13"/>
  <c r="J6" i="13"/>
  <c r="R6" i="13"/>
  <c r="Z6" i="13"/>
  <c r="AH6" i="13"/>
  <c r="AP6" i="13"/>
  <c r="AX6" i="13"/>
  <c r="D6" i="13"/>
  <c r="L6" i="13"/>
  <c r="T6" i="13"/>
  <c r="AB6" i="13"/>
  <c r="AJ6" i="13"/>
  <c r="AR6" i="13"/>
  <c r="E6" i="13"/>
  <c r="M6" i="13"/>
  <c r="U6" i="13"/>
  <c r="AC6" i="13"/>
  <c r="AK6" i="13"/>
  <c r="AS6" i="13"/>
  <c r="AZ6" i="13"/>
  <c r="S6" i="13"/>
  <c r="AI6" i="13"/>
  <c r="AY6" i="13"/>
  <c r="F6" i="13"/>
  <c r="V6" i="13"/>
  <c r="AL6" i="13"/>
  <c r="G6" i="13"/>
  <c r="W6" i="13"/>
  <c r="AM6" i="13"/>
  <c r="I6" i="13"/>
  <c r="Y6" i="13"/>
  <c r="AO6" i="13"/>
  <c r="K6" i="13"/>
  <c r="AA6" i="13"/>
  <c r="AQ6" i="13"/>
  <c r="N6" i="13"/>
  <c r="AD6" i="13"/>
  <c r="AT6" i="13"/>
  <c r="AU3" i="13"/>
  <c r="AM3" i="13"/>
  <c r="AE3" i="13"/>
  <c r="W3" i="13"/>
  <c r="O3" i="13"/>
  <c r="G3" i="13"/>
  <c r="AX25" i="13"/>
  <c r="AP25" i="13"/>
  <c r="AH25" i="13"/>
  <c r="Z25" i="13"/>
  <c r="R25" i="13"/>
  <c r="J25" i="13"/>
  <c r="AT24" i="13"/>
  <c r="AL24" i="13"/>
  <c r="AD24" i="13"/>
  <c r="V24" i="13"/>
  <c r="N24" i="13"/>
  <c r="AX23" i="13"/>
  <c r="AP23" i="13"/>
  <c r="AH23" i="13"/>
  <c r="Z23" i="13"/>
  <c r="R23" i="13"/>
  <c r="J23" i="13"/>
  <c r="C23" i="13"/>
  <c r="AQ22" i="13"/>
  <c r="AG22" i="13"/>
  <c r="U22" i="13"/>
  <c r="K22" i="13"/>
  <c r="C22" i="13"/>
  <c r="AO21" i="13"/>
  <c r="AE21" i="13"/>
  <c r="U21" i="13"/>
  <c r="I21" i="13"/>
  <c r="AY20" i="13"/>
  <c r="AO20" i="13"/>
  <c r="AC20" i="13"/>
  <c r="S20" i="13"/>
  <c r="I20" i="13"/>
  <c r="AW19" i="13"/>
  <c r="AM19" i="13"/>
  <c r="AC19" i="13"/>
  <c r="Q19" i="13"/>
  <c r="AK18" i="13"/>
  <c r="E18" i="13"/>
  <c r="Y17" i="13"/>
  <c r="AQ16" i="13"/>
  <c r="AY15" i="13"/>
  <c r="I15" i="13"/>
  <c r="S14" i="13"/>
  <c r="I12" i="13"/>
  <c r="AW10" i="13"/>
  <c r="AK9" i="13"/>
  <c r="Y8" i="13"/>
  <c r="M7" i="13"/>
  <c r="C6" i="13"/>
  <c r="V4" i="13"/>
  <c r="AZ19" i="13"/>
  <c r="K19" i="13"/>
  <c r="S19" i="13"/>
  <c r="AA19" i="13"/>
  <c r="AI19" i="13"/>
  <c r="AQ19" i="13"/>
  <c r="AY19" i="13"/>
  <c r="D19" i="13"/>
  <c r="L19" i="13"/>
  <c r="T19" i="13"/>
  <c r="AB19" i="13"/>
  <c r="AJ19" i="13"/>
  <c r="AR19" i="13"/>
  <c r="F19" i="13"/>
  <c r="N19" i="13"/>
  <c r="G19" i="13"/>
  <c r="O19" i="13"/>
  <c r="AT19" i="13"/>
  <c r="AQ11" i="13"/>
  <c r="AA3" i="13"/>
  <c r="I19" i="13"/>
  <c r="AC11" i="13"/>
  <c r="D13" i="13"/>
  <c r="L13" i="13"/>
  <c r="T13" i="13"/>
  <c r="AB13" i="13"/>
  <c r="AJ13" i="13"/>
  <c r="AR13" i="13"/>
  <c r="F13" i="13"/>
  <c r="N13" i="13"/>
  <c r="V13" i="13"/>
  <c r="AD13" i="13"/>
  <c r="AL13" i="13"/>
  <c r="AT13" i="13"/>
  <c r="B13" i="13"/>
  <c r="H13" i="13"/>
  <c r="P13" i="13"/>
  <c r="X13" i="13"/>
  <c r="AF13" i="13"/>
  <c r="C13" i="13"/>
  <c r="I13" i="13"/>
  <c r="Q13" i="13"/>
  <c r="Y13" i="13"/>
  <c r="AG13" i="13"/>
  <c r="AO13" i="13"/>
  <c r="G13" i="13"/>
  <c r="W13" i="13"/>
  <c r="AM13" i="13"/>
  <c r="AX13" i="13"/>
  <c r="J13" i="13"/>
  <c r="Z13" i="13"/>
  <c r="AN13" i="13"/>
  <c r="AY13" i="13"/>
  <c r="K13" i="13"/>
  <c r="AA13" i="13"/>
  <c r="AP13" i="13"/>
  <c r="M13" i="13"/>
  <c r="AC13" i="13"/>
  <c r="AQ13" i="13"/>
  <c r="O13" i="13"/>
  <c r="AE13" i="13"/>
  <c r="AS13" i="13"/>
  <c r="R13" i="13"/>
  <c r="AH13" i="13"/>
  <c r="AU13" i="13"/>
  <c r="AL3" i="13"/>
  <c r="AW25" i="13"/>
  <c r="AG25" i="13"/>
  <c r="Q25" i="13"/>
  <c r="J22" i="13"/>
  <c r="AX21" i="13"/>
  <c r="AN21" i="13"/>
  <c r="AD21" i="13"/>
  <c r="R21" i="13"/>
  <c r="H21" i="13"/>
  <c r="AX20" i="13"/>
  <c r="AL20" i="13"/>
  <c r="AB20" i="13"/>
  <c r="R20" i="13"/>
  <c r="F20" i="13"/>
  <c r="AV19" i="13"/>
  <c r="AL19" i="13"/>
  <c r="Z19" i="13"/>
  <c r="P19" i="13"/>
  <c r="B19" i="13"/>
  <c r="AJ18" i="13"/>
  <c r="D18" i="13"/>
  <c r="X17" i="13"/>
  <c r="AO16" i="13"/>
  <c r="AX15" i="13"/>
  <c r="H15" i="13"/>
  <c r="Q14" i="13"/>
  <c r="S13" i="13"/>
  <c r="G12" i="13"/>
  <c r="AU10" i="13"/>
  <c r="AI9" i="13"/>
  <c r="W8" i="13"/>
  <c r="K7" i="13"/>
  <c r="AY5" i="13"/>
  <c r="Q4" i="13"/>
  <c r="X7" i="11"/>
  <c r="L4" i="11" l="1"/>
  <c r="J8" i="11"/>
  <c r="H46" i="10"/>
  <c r="H38" i="10"/>
  <c r="A1" i="4"/>
  <c r="F11" i="4" s="1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31" i="10"/>
  <c r="K37" i="10"/>
  <c r="K38" i="10" s="1"/>
  <c r="K35" i="10"/>
  <c r="K36" i="10" s="1"/>
  <c r="K33" i="10"/>
  <c r="K34" i="10" s="1"/>
  <c r="K31" i="10"/>
  <c r="K32" i="10" s="1"/>
  <c r="H33" i="10"/>
  <c r="H34" i="10" s="1"/>
  <c r="H37" i="10"/>
  <c r="H41" i="10"/>
  <c r="H42" i="10" s="1"/>
  <c r="H45" i="10"/>
  <c r="H35" i="10"/>
  <c r="H36" i="10" s="1"/>
  <c r="H39" i="10"/>
  <c r="H40" i="10" s="1"/>
  <c r="H43" i="10"/>
  <c r="H44" i="10" s="1"/>
  <c r="H31" i="10"/>
  <c r="H32" i="10" s="1"/>
  <c r="D43" i="10"/>
  <c r="E43" i="10"/>
  <c r="D44" i="10"/>
  <c r="E44" i="10"/>
  <c r="D45" i="10"/>
  <c r="E45" i="10"/>
  <c r="D46" i="10"/>
  <c r="E46" i="10"/>
  <c r="D47" i="10"/>
  <c r="E47" i="10"/>
  <c r="D48" i="10"/>
  <c r="E48" i="10"/>
  <c r="D49" i="10"/>
  <c r="E49" i="10"/>
  <c r="D50" i="10"/>
  <c r="E50" i="10"/>
  <c r="D51" i="10"/>
  <c r="E51" i="10"/>
  <c r="D52" i="10"/>
  <c r="E52" i="10"/>
  <c r="D53" i="10"/>
  <c r="E53" i="10"/>
  <c r="D54" i="10"/>
  <c r="E54" i="10"/>
  <c r="D37" i="10"/>
  <c r="E37" i="10"/>
  <c r="D38" i="10"/>
  <c r="E38" i="10"/>
  <c r="D39" i="10"/>
  <c r="E39" i="10"/>
  <c r="D40" i="10"/>
  <c r="E40" i="10"/>
  <c r="D41" i="10"/>
  <c r="E41" i="10"/>
  <c r="D42" i="10"/>
  <c r="E42" i="10"/>
  <c r="E36" i="10"/>
  <c r="E35" i="10"/>
  <c r="D36" i="10"/>
  <c r="D35" i="10"/>
  <c r="D34" i="10"/>
  <c r="D33" i="10"/>
  <c r="E34" i="10"/>
  <c r="E33" i="10"/>
  <c r="E32" i="10"/>
  <c r="D32" i="10"/>
  <c r="E31" i="10"/>
  <c r="D31" i="10"/>
  <c r="U9" i="11"/>
  <c r="U10" i="11"/>
  <c r="U11" i="11"/>
  <c r="T11" i="11" s="1"/>
  <c r="U12" i="11"/>
  <c r="T12" i="11" s="1"/>
  <c r="U13" i="11"/>
  <c r="T13" i="11" s="1"/>
  <c r="U14" i="11"/>
  <c r="T14" i="11" s="1"/>
  <c r="U15" i="11"/>
  <c r="U16" i="11"/>
  <c r="T16" i="11" s="1"/>
  <c r="U17" i="11"/>
  <c r="T17" i="11" s="1"/>
  <c r="N17" i="2" s="1"/>
  <c r="U18" i="11"/>
  <c r="T18" i="11" s="1"/>
  <c r="N18" i="2" s="1"/>
  <c r="U19" i="11"/>
  <c r="U20" i="11"/>
  <c r="U21" i="11"/>
  <c r="U22" i="11"/>
  <c r="T22" i="11" s="1"/>
  <c r="U23" i="11"/>
  <c r="U24" i="11"/>
  <c r="T24" i="11" s="1"/>
  <c r="U25" i="11"/>
  <c r="T25" i="11" s="1"/>
  <c r="N25" i="2" s="1"/>
  <c r="U26" i="11"/>
  <c r="T26" i="11" s="1"/>
  <c r="N26" i="2" s="1"/>
  <c r="U27" i="11"/>
  <c r="U28" i="11"/>
  <c r="U29" i="11"/>
  <c r="U30" i="11"/>
  <c r="T30" i="11" s="1"/>
  <c r="N30" i="2" s="1"/>
  <c r="U31" i="11"/>
  <c r="U32" i="11"/>
  <c r="T32" i="11" s="1"/>
  <c r="U33" i="11"/>
  <c r="T33" i="11" s="1"/>
  <c r="N33" i="2" s="1"/>
  <c r="U34" i="11"/>
  <c r="T34" i="11" s="1"/>
  <c r="N34" i="2" s="1"/>
  <c r="U35" i="11"/>
  <c r="U36" i="11"/>
  <c r="U37" i="11"/>
  <c r="U38" i="11"/>
  <c r="T38" i="11" s="1"/>
  <c r="U39" i="11"/>
  <c r="U40" i="11"/>
  <c r="T40" i="11" s="1"/>
  <c r="U41" i="11"/>
  <c r="T41" i="11" s="1"/>
  <c r="N41" i="2" s="1"/>
  <c r="U42" i="11"/>
  <c r="T42" i="11" s="1"/>
  <c r="N42" i="2" s="1"/>
  <c r="U43" i="11"/>
  <c r="U44" i="11"/>
  <c r="U45" i="11"/>
  <c r="U46" i="11"/>
  <c r="T46" i="11" s="1"/>
  <c r="U47" i="11"/>
  <c r="U48" i="11"/>
  <c r="T48" i="11" s="1"/>
  <c r="U49" i="11"/>
  <c r="T49" i="11" s="1"/>
  <c r="N49" i="2" s="1"/>
  <c r="U50" i="11"/>
  <c r="T50" i="11" s="1"/>
  <c r="N50" i="2" s="1"/>
  <c r="U51" i="11"/>
  <c r="U52" i="11"/>
  <c r="T52" i="11" s="1"/>
  <c r="N52" i="2" s="1"/>
  <c r="U53" i="11"/>
  <c r="U54" i="11"/>
  <c r="T54" i="11" s="1"/>
  <c r="U55" i="11"/>
  <c r="U56" i="11"/>
  <c r="T56" i="11" s="1"/>
  <c r="U57" i="11"/>
  <c r="T57" i="11" s="1"/>
  <c r="N57" i="2" s="1"/>
  <c r="U58" i="11"/>
  <c r="T58" i="11" s="1"/>
  <c r="N58" i="2" s="1"/>
  <c r="U59" i="11"/>
  <c r="T59" i="11" s="1"/>
  <c r="N59" i="2" s="1"/>
  <c r="U60" i="11"/>
  <c r="U61" i="11"/>
  <c r="U62" i="11"/>
  <c r="T62" i="11" s="1"/>
  <c r="U63" i="11"/>
  <c r="U64" i="11"/>
  <c r="T64" i="11" s="1"/>
  <c r="U65" i="11"/>
  <c r="T65" i="11" s="1"/>
  <c r="N65" i="2" s="1"/>
  <c r="U66" i="11"/>
  <c r="T66" i="11" s="1"/>
  <c r="U67" i="11"/>
  <c r="U68" i="11"/>
  <c r="U69" i="11"/>
  <c r="U70" i="11"/>
  <c r="T70" i="11" s="1"/>
  <c r="U71" i="11"/>
  <c r="U72" i="11"/>
  <c r="T72" i="11" s="1"/>
  <c r="U73" i="11"/>
  <c r="T73" i="11" s="1"/>
  <c r="N73" i="2" s="1"/>
  <c r="U74" i="11"/>
  <c r="T74" i="11" s="1"/>
  <c r="N74" i="2" s="1"/>
  <c r="U75" i="11"/>
  <c r="U76" i="11"/>
  <c r="U77" i="11"/>
  <c r="U78" i="11"/>
  <c r="T78" i="11" s="1"/>
  <c r="U79" i="11"/>
  <c r="U80" i="11"/>
  <c r="T80" i="11" s="1"/>
  <c r="U81" i="11"/>
  <c r="T81" i="11" s="1"/>
  <c r="N81" i="2" s="1"/>
  <c r="U82" i="11"/>
  <c r="T82" i="11" s="1"/>
  <c r="N82" i="2" s="1"/>
  <c r="U83" i="11"/>
  <c r="U84" i="11"/>
  <c r="U85" i="11"/>
  <c r="U86" i="11"/>
  <c r="T86" i="11" s="1"/>
  <c r="U87" i="11"/>
  <c r="U88" i="11"/>
  <c r="T88" i="11" s="1"/>
  <c r="U89" i="11"/>
  <c r="T89" i="11" s="1"/>
  <c r="N89" i="2" s="1"/>
  <c r="U90" i="11"/>
  <c r="T90" i="11" s="1"/>
  <c r="N90" i="2" s="1"/>
  <c r="U91" i="11"/>
  <c r="U92" i="11"/>
  <c r="U93" i="11"/>
  <c r="U94" i="11"/>
  <c r="T94" i="11" s="1"/>
  <c r="N94" i="2" s="1"/>
  <c r="U95" i="11"/>
  <c r="U96" i="11"/>
  <c r="T96" i="11" s="1"/>
  <c r="U97" i="11"/>
  <c r="T97" i="11" s="1"/>
  <c r="N97" i="2" s="1"/>
  <c r="U98" i="11"/>
  <c r="T98" i="11" s="1"/>
  <c r="N98" i="2" s="1"/>
  <c r="U99" i="11"/>
  <c r="U100" i="11"/>
  <c r="U101" i="11"/>
  <c r="U102" i="11"/>
  <c r="T102" i="11" s="1"/>
  <c r="U103" i="11"/>
  <c r="U104" i="11"/>
  <c r="T104" i="11" s="1"/>
  <c r="U105" i="11"/>
  <c r="T105" i="11" s="1"/>
  <c r="N105" i="2" s="1"/>
  <c r="U106" i="11"/>
  <c r="T106" i="11" s="1"/>
  <c r="N106" i="2" s="1"/>
  <c r="U107" i="11"/>
  <c r="U108" i="11"/>
  <c r="U109" i="11"/>
  <c r="U8" i="11"/>
  <c r="B107" i="11"/>
  <c r="C107" i="11"/>
  <c r="D107" i="11"/>
  <c r="E107" i="11"/>
  <c r="R107" i="11" s="1"/>
  <c r="F107" i="11"/>
  <c r="S107" i="11" s="1"/>
  <c r="I107" i="11"/>
  <c r="J107" i="11"/>
  <c r="K107" i="11"/>
  <c r="M107" i="11"/>
  <c r="B108" i="11"/>
  <c r="C108" i="11"/>
  <c r="D108" i="11"/>
  <c r="E108" i="11"/>
  <c r="R108" i="11" s="1"/>
  <c r="F108" i="11"/>
  <c r="S108" i="11" s="1"/>
  <c r="H108" i="11"/>
  <c r="I108" i="11"/>
  <c r="J108" i="11"/>
  <c r="K108" i="11"/>
  <c r="M108" i="11"/>
  <c r="B109" i="11"/>
  <c r="C109" i="11"/>
  <c r="D109" i="11"/>
  <c r="E109" i="11"/>
  <c r="R109" i="11" s="1"/>
  <c r="F109" i="11"/>
  <c r="S109" i="11" s="1"/>
  <c r="I109" i="11"/>
  <c r="J109" i="11"/>
  <c r="K109" i="11"/>
  <c r="M109" i="11"/>
  <c r="B101" i="11"/>
  <c r="C101" i="11"/>
  <c r="D101" i="11"/>
  <c r="E101" i="11"/>
  <c r="R101" i="11" s="1"/>
  <c r="F101" i="11"/>
  <c r="H101" i="11" s="1"/>
  <c r="I101" i="11"/>
  <c r="J101" i="11"/>
  <c r="K101" i="11"/>
  <c r="M101" i="11"/>
  <c r="B102" i="11"/>
  <c r="C102" i="11"/>
  <c r="D102" i="11"/>
  <c r="H102" i="11" s="1"/>
  <c r="E102" i="11"/>
  <c r="R102" i="11" s="1"/>
  <c r="F102" i="11"/>
  <c r="S102" i="11" s="1"/>
  <c r="I102" i="11"/>
  <c r="J102" i="11"/>
  <c r="K102" i="11"/>
  <c r="M102" i="11"/>
  <c r="B103" i="11"/>
  <c r="C103" i="11"/>
  <c r="D103" i="11"/>
  <c r="E103" i="11"/>
  <c r="R103" i="11" s="1"/>
  <c r="F103" i="11"/>
  <c r="S103" i="11" s="1"/>
  <c r="I103" i="11"/>
  <c r="J103" i="11"/>
  <c r="K103" i="11"/>
  <c r="M103" i="11"/>
  <c r="B104" i="11"/>
  <c r="C104" i="11"/>
  <c r="D104" i="11"/>
  <c r="L104" i="11" s="1"/>
  <c r="E104" i="11"/>
  <c r="R104" i="11" s="1"/>
  <c r="F104" i="11"/>
  <c r="S104" i="11" s="1"/>
  <c r="I104" i="11"/>
  <c r="J104" i="11"/>
  <c r="K104" i="11"/>
  <c r="M104" i="11"/>
  <c r="B105" i="11"/>
  <c r="C105" i="11"/>
  <c r="D105" i="11"/>
  <c r="E105" i="11"/>
  <c r="R105" i="11" s="1"/>
  <c r="F105" i="11"/>
  <c r="S105" i="11" s="1"/>
  <c r="I105" i="11"/>
  <c r="J105" i="11"/>
  <c r="K105" i="11"/>
  <c r="M105" i="11"/>
  <c r="B106" i="11"/>
  <c r="C106" i="11"/>
  <c r="D106" i="11"/>
  <c r="H106" i="11" s="1"/>
  <c r="E106" i="11"/>
  <c r="R106" i="11" s="1"/>
  <c r="F106" i="11"/>
  <c r="S106" i="11" s="1"/>
  <c r="I106" i="11"/>
  <c r="J106" i="11"/>
  <c r="K106" i="11"/>
  <c r="M106" i="11"/>
  <c r="B22" i="11"/>
  <c r="C22" i="11"/>
  <c r="D22" i="11"/>
  <c r="H22" i="11" s="1"/>
  <c r="E22" i="11"/>
  <c r="R22" i="11" s="1"/>
  <c r="F22" i="11"/>
  <c r="S22" i="11" s="1"/>
  <c r="I22" i="11"/>
  <c r="J22" i="11"/>
  <c r="K22" i="11"/>
  <c r="M22" i="11"/>
  <c r="B23" i="11"/>
  <c r="C23" i="11"/>
  <c r="D23" i="11"/>
  <c r="E23" i="11"/>
  <c r="H23" i="11" s="1"/>
  <c r="F23" i="11"/>
  <c r="S23" i="11" s="1"/>
  <c r="I23" i="11"/>
  <c r="J23" i="11"/>
  <c r="K23" i="11"/>
  <c r="M23" i="11"/>
  <c r="B24" i="11"/>
  <c r="C24" i="11"/>
  <c r="D24" i="11"/>
  <c r="E24" i="11"/>
  <c r="F24" i="11"/>
  <c r="S24" i="11" s="1"/>
  <c r="I24" i="11"/>
  <c r="J24" i="11"/>
  <c r="K24" i="11"/>
  <c r="M24" i="11"/>
  <c r="B25" i="11"/>
  <c r="C25" i="11"/>
  <c r="D25" i="11"/>
  <c r="E25" i="11"/>
  <c r="R25" i="11" s="1"/>
  <c r="F25" i="11"/>
  <c r="S25" i="11" s="1"/>
  <c r="I25" i="11"/>
  <c r="J25" i="11"/>
  <c r="K25" i="11"/>
  <c r="M25" i="11"/>
  <c r="B26" i="11"/>
  <c r="C26" i="11"/>
  <c r="D26" i="11"/>
  <c r="E26" i="11"/>
  <c r="R26" i="11" s="1"/>
  <c r="F26" i="11"/>
  <c r="S26" i="11" s="1"/>
  <c r="I26" i="11"/>
  <c r="J26" i="11"/>
  <c r="K26" i="11"/>
  <c r="M26" i="11"/>
  <c r="B27" i="11"/>
  <c r="C27" i="11"/>
  <c r="D27" i="11"/>
  <c r="E27" i="11"/>
  <c r="H27" i="11" s="1"/>
  <c r="F27" i="11"/>
  <c r="S27" i="11" s="1"/>
  <c r="I27" i="11"/>
  <c r="J27" i="11"/>
  <c r="K27" i="11"/>
  <c r="M27" i="11"/>
  <c r="B28" i="11"/>
  <c r="C28" i="11"/>
  <c r="D28" i="11"/>
  <c r="E28" i="11"/>
  <c r="R28" i="11" s="1"/>
  <c r="F28" i="11"/>
  <c r="S28" i="11" s="1"/>
  <c r="I28" i="11"/>
  <c r="J28" i="11"/>
  <c r="K28" i="11"/>
  <c r="M28" i="11"/>
  <c r="B29" i="11"/>
  <c r="C29" i="11"/>
  <c r="D29" i="11"/>
  <c r="E29" i="11"/>
  <c r="R29" i="11" s="1"/>
  <c r="F29" i="11"/>
  <c r="S29" i="11" s="1"/>
  <c r="I29" i="11"/>
  <c r="J29" i="11"/>
  <c r="K29" i="11"/>
  <c r="M29" i="11"/>
  <c r="B30" i="11"/>
  <c r="C30" i="11"/>
  <c r="D30" i="11"/>
  <c r="E30" i="11"/>
  <c r="F30" i="11"/>
  <c r="S30" i="11" s="1"/>
  <c r="I30" i="11"/>
  <c r="J30" i="11"/>
  <c r="K30" i="11"/>
  <c r="M30" i="11"/>
  <c r="B31" i="11"/>
  <c r="C31" i="11"/>
  <c r="D31" i="11"/>
  <c r="E31" i="11"/>
  <c r="R31" i="11" s="1"/>
  <c r="F31" i="11"/>
  <c r="S31" i="11" s="1"/>
  <c r="I31" i="11"/>
  <c r="J31" i="11"/>
  <c r="K31" i="11"/>
  <c r="M31" i="11"/>
  <c r="B32" i="11"/>
  <c r="C32" i="11"/>
  <c r="D32" i="11"/>
  <c r="E32" i="11"/>
  <c r="R32" i="11" s="1"/>
  <c r="F32" i="11"/>
  <c r="S32" i="11" s="1"/>
  <c r="I32" i="11"/>
  <c r="J32" i="11"/>
  <c r="K32" i="11"/>
  <c r="M32" i="11"/>
  <c r="B33" i="11"/>
  <c r="C33" i="11"/>
  <c r="D33" i="11"/>
  <c r="H33" i="11" s="1"/>
  <c r="E33" i="11"/>
  <c r="R33" i="11" s="1"/>
  <c r="F33" i="11"/>
  <c r="L33" i="11" s="1"/>
  <c r="I33" i="11"/>
  <c r="J33" i="11"/>
  <c r="K33" i="11"/>
  <c r="M33" i="11"/>
  <c r="B34" i="11"/>
  <c r="C34" i="11"/>
  <c r="D34" i="11"/>
  <c r="E34" i="11"/>
  <c r="R34" i="11" s="1"/>
  <c r="F34" i="11"/>
  <c r="S34" i="11" s="1"/>
  <c r="I34" i="11"/>
  <c r="J34" i="11"/>
  <c r="K34" i="11"/>
  <c r="M34" i="11"/>
  <c r="B35" i="11"/>
  <c r="C35" i="11"/>
  <c r="D35" i="11"/>
  <c r="L35" i="11" s="1"/>
  <c r="E35" i="11"/>
  <c r="H35" i="11" s="1"/>
  <c r="F35" i="11"/>
  <c r="S35" i="11" s="1"/>
  <c r="I35" i="11"/>
  <c r="J35" i="11"/>
  <c r="K35" i="11"/>
  <c r="M35" i="11"/>
  <c r="B36" i="11"/>
  <c r="C36" i="11"/>
  <c r="D36" i="11"/>
  <c r="E36" i="11"/>
  <c r="R36" i="11" s="1"/>
  <c r="F36" i="11"/>
  <c r="S36" i="11" s="1"/>
  <c r="I36" i="11"/>
  <c r="J36" i="11"/>
  <c r="K36" i="11"/>
  <c r="M36" i="11"/>
  <c r="B37" i="11"/>
  <c r="C37" i="11"/>
  <c r="D37" i="11"/>
  <c r="L37" i="11" s="1"/>
  <c r="E37" i="11"/>
  <c r="R37" i="11" s="1"/>
  <c r="F37" i="11"/>
  <c r="S37" i="11" s="1"/>
  <c r="I37" i="11"/>
  <c r="J37" i="11"/>
  <c r="K37" i="11"/>
  <c r="M37" i="11"/>
  <c r="B38" i="11"/>
  <c r="C38" i="11"/>
  <c r="D38" i="11"/>
  <c r="E38" i="11"/>
  <c r="R38" i="11" s="1"/>
  <c r="F38" i="11"/>
  <c r="S38" i="11" s="1"/>
  <c r="I38" i="11"/>
  <c r="J38" i="11"/>
  <c r="K38" i="11"/>
  <c r="L38" i="11"/>
  <c r="M38" i="11"/>
  <c r="B39" i="11"/>
  <c r="C39" i="11"/>
  <c r="D39" i="11"/>
  <c r="E39" i="11"/>
  <c r="H39" i="11" s="1"/>
  <c r="F39" i="11"/>
  <c r="S39" i="11" s="1"/>
  <c r="I39" i="11"/>
  <c r="J39" i="11"/>
  <c r="K39" i="11"/>
  <c r="M39" i="11"/>
  <c r="B40" i="11"/>
  <c r="C40" i="11"/>
  <c r="D40" i="11"/>
  <c r="E40" i="11"/>
  <c r="R40" i="11" s="1"/>
  <c r="F40" i="11"/>
  <c r="S40" i="11" s="1"/>
  <c r="I40" i="11"/>
  <c r="J40" i="11"/>
  <c r="K40" i="11"/>
  <c r="M40" i="11"/>
  <c r="B41" i="11"/>
  <c r="C41" i="11"/>
  <c r="D41" i="11"/>
  <c r="E41" i="11"/>
  <c r="R41" i="11" s="1"/>
  <c r="F41" i="11"/>
  <c r="S41" i="11" s="1"/>
  <c r="I41" i="11"/>
  <c r="J41" i="11"/>
  <c r="K41" i="11"/>
  <c r="M41" i="11"/>
  <c r="B42" i="11"/>
  <c r="C42" i="11"/>
  <c r="D42" i="11"/>
  <c r="H42" i="11" s="1"/>
  <c r="E42" i="11"/>
  <c r="R42" i="11" s="1"/>
  <c r="F42" i="11"/>
  <c r="S42" i="11" s="1"/>
  <c r="I42" i="11"/>
  <c r="J42" i="11"/>
  <c r="K42" i="11"/>
  <c r="M42" i="11"/>
  <c r="B43" i="11"/>
  <c r="C43" i="11"/>
  <c r="D43" i="11"/>
  <c r="E43" i="11"/>
  <c r="R43" i="11" s="1"/>
  <c r="F43" i="11"/>
  <c r="S43" i="11" s="1"/>
  <c r="I43" i="11"/>
  <c r="J43" i="11"/>
  <c r="K43" i="11"/>
  <c r="L43" i="11"/>
  <c r="M43" i="11"/>
  <c r="B44" i="11"/>
  <c r="C44" i="11"/>
  <c r="D44" i="11"/>
  <c r="E44" i="11"/>
  <c r="R44" i="11" s="1"/>
  <c r="F44" i="11"/>
  <c r="S44" i="11" s="1"/>
  <c r="I44" i="11"/>
  <c r="J44" i="11"/>
  <c r="K44" i="11"/>
  <c r="M44" i="11"/>
  <c r="B45" i="11"/>
  <c r="C45" i="11"/>
  <c r="D45" i="11"/>
  <c r="E45" i="11"/>
  <c r="R45" i="11" s="1"/>
  <c r="F45" i="11"/>
  <c r="S45" i="11" s="1"/>
  <c r="I45" i="11"/>
  <c r="J45" i="11"/>
  <c r="K45" i="11"/>
  <c r="M45" i="11"/>
  <c r="B46" i="11"/>
  <c r="C46" i="11"/>
  <c r="D46" i="11"/>
  <c r="E46" i="11"/>
  <c r="R46" i="11" s="1"/>
  <c r="F46" i="11"/>
  <c r="S46" i="11" s="1"/>
  <c r="I46" i="11"/>
  <c r="J46" i="11"/>
  <c r="K46" i="11"/>
  <c r="M46" i="11"/>
  <c r="B47" i="11"/>
  <c r="C47" i="11"/>
  <c r="D47" i="11"/>
  <c r="E47" i="11"/>
  <c r="R47" i="11" s="1"/>
  <c r="F47" i="11"/>
  <c r="S47" i="11" s="1"/>
  <c r="I47" i="11"/>
  <c r="J47" i="11"/>
  <c r="K47" i="11"/>
  <c r="M47" i="11"/>
  <c r="B48" i="11"/>
  <c r="C48" i="11"/>
  <c r="D48" i="11"/>
  <c r="E48" i="11"/>
  <c r="R48" i="11" s="1"/>
  <c r="F48" i="11"/>
  <c r="S48" i="11" s="1"/>
  <c r="I48" i="11"/>
  <c r="J48" i="11"/>
  <c r="K48" i="11"/>
  <c r="M48" i="11"/>
  <c r="B49" i="11"/>
  <c r="C49" i="11"/>
  <c r="D49" i="11"/>
  <c r="E49" i="11"/>
  <c r="R49" i="11" s="1"/>
  <c r="F49" i="11"/>
  <c r="S49" i="11" s="1"/>
  <c r="I49" i="11"/>
  <c r="J49" i="11"/>
  <c r="K49" i="11"/>
  <c r="M49" i="11"/>
  <c r="B50" i="11"/>
  <c r="C50" i="11"/>
  <c r="D50" i="11"/>
  <c r="E50" i="11"/>
  <c r="R50" i="11" s="1"/>
  <c r="F50" i="11"/>
  <c r="S50" i="11" s="1"/>
  <c r="I50" i="11"/>
  <c r="J50" i="11"/>
  <c r="K50" i="11"/>
  <c r="M50" i="11"/>
  <c r="B51" i="11"/>
  <c r="C51" i="11"/>
  <c r="D51" i="11"/>
  <c r="H51" i="11" s="1"/>
  <c r="E51" i="11"/>
  <c r="R51" i="11" s="1"/>
  <c r="F51" i="11"/>
  <c r="S51" i="11" s="1"/>
  <c r="I51" i="11"/>
  <c r="J51" i="11"/>
  <c r="K51" i="11"/>
  <c r="M51" i="11"/>
  <c r="B52" i="11"/>
  <c r="C52" i="11"/>
  <c r="D52" i="11"/>
  <c r="E52" i="11"/>
  <c r="F52" i="11"/>
  <c r="S52" i="11" s="1"/>
  <c r="I52" i="11"/>
  <c r="J52" i="11"/>
  <c r="K52" i="11"/>
  <c r="M52" i="11"/>
  <c r="B53" i="11"/>
  <c r="C53" i="11"/>
  <c r="D53" i="11"/>
  <c r="E53" i="11"/>
  <c r="F53" i="11"/>
  <c r="S53" i="11" s="1"/>
  <c r="I53" i="11"/>
  <c r="J53" i="11"/>
  <c r="K53" i="11"/>
  <c r="M53" i="11"/>
  <c r="B54" i="11"/>
  <c r="C54" i="11"/>
  <c r="D54" i="11"/>
  <c r="E54" i="11"/>
  <c r="R54" i="11" s="1"/>
  <c r="F54" i="11"/>
  <c r="S54" i="11" s="1"/>
  <c r="I54" i="11"/>
  <c r="J54" i="11"/>
  <c r="K54" i="11"/>
  <c r="M54" i="11"/>
  <c r="B55" i="11"/>
  <c r="C55" i="11"/>
  <c r="D55" i="11"/>
  <c r="E55" i="11"/>
  <c r="R55" i="11" s="1"/>
  <c r="F55" i="11"/>
  <c r="S55" i="11" s="1"/>
  <c r="I55" i="11"/>
  <c r="J55" i="11"/>
  <c r="K55" i="11"/>
  <c r="M55" i="11"/>
  <c r="B56" i="11"/>
  <c r="C56" i="11"/>
  <c r="D56" i="11"/>
  <c r="E56" i="11"/>
  <c r="R56" i="11" s="1"/>
  <c r="F56" i="11"/>
  <c r="S56" i="11" s="1"/>
  <c r="I56" i="11"/>
  <c r="J56" i="11"/>
  <c r="K56" i="11"/>
  <c r="M56" i="11"/>
  <c r="B57" i="11"/>
  <c r="C57" i="11"/>
  <c r="D57" i="11"/>
  <c r="E57" i="11"/>
  <c r="R57" i="11" s="1"/>
  <c r="F57" i="11"/>
  <c r="S57" i="11" s="1"/>
  <c r="I57" i="11"/>
  <c r="J57" i="11"/>
  <c r="K57" i="11"/>
  <c r="M57" i="11"/>
  <c r="B58" i="11"/>
  <c r="C58" i="11"/>
  <c r="D58" i="11"/>
  <c r="H58" i="11" s="1"/>
  <c r="E58" i="11"/>
  <c r="R58" i="11" s="1"/>
  <c r="F58" i="11"/>
  <c r="S58" i="11" s="1"/>
  <c r="I58" i="11"/>
  <c r="J58" i="11"/>
  <c r="K58" i="11"/>
  <c r="M58" i="11"/>
  <c r="B59" i="11"/>
  <c r="C59" i="11"/>
  <c r="D59" i="11"/>
  <c r="E59" i="11"/>
  <c r="R59" i="11" s="1"/>
  <c r="F59" i="11"/>
  <c r="S59" i="11" s="1"/>
  <c r="I59" i="11"/>
  <c r="J59" i="11"/>
  <c r="K59" i="11"/>
  <c r="M59" i="11"/>
  <c r="B60" i="11"/>
  <c r="C60" i="11"/>
  <c r="D60" i="11"/>
  <c r="E60" i="11"/>
  <c r="R60" i="11" s="1"/>
  <c r="F60" i="11"/>
  <c r="S60" i="11" s="1"/>
  <c r="I60" i="11"/>
  <c r="J60" i="11"/>
  <c r="K60" i="11"/>
  <c r="M60" i="11"/>
  <c r="B61" i="11"/>
  <c r="C61" i="11"/>
  <c r="D61" i="11"/>
  <c r="E61" i="11"/>
  <c r="F61" i="11"/>
  <c r="L61" i="11" s="1"/>
  <c r="I61" i="11"/>
  <c r="J61" i="11"/>
  <c r="K61" i="11"/>
  <c r="M61" i="11"/>
  <c r="B62" i="11"/>
  <c r="C62" i="11"/>
  <c r="D62" i="11"/>
  <c r="E62" i="11"/>
  <c r="R62" i="11" s="1"/>
  <c r="F62" i="11"/>
  <c r="S62" i="11" s="1"/>
  <c r="I62" i="11"/>
  <c r="J62" i="11"/>
  <c r="K62" i="11"/>
  <c r="M62" i="11"/>
  <c r="B63" i="11"/>
  <c r="C63" i="11"/>
  <c r="D63" i="11"/>
  <c r="E63" i="11"/>
  <c r="R63" i="11" s="1"/>
  <c r="F63" i="11"/>
  <c r="S63" i="11" s="1"/>
  <c r="I63" i="11"/>
  <c r="J63" i="11"/>
  <c r="K63" i="11"/>
  <c r="M63" i="11"/>
  <c r="B64" i="11"/>
  <c r="C64" i="11"/>
  <c r="D64" i="11"/>
  <c r="E64" i="11"/>
  <c r="R64" i="11" s="1"/>
  <c r="F64" i="11"/>
  <c r="S64" i="11" s="1"/>
  <c r="I64" i="11"/>
  <c r="J64" i="11"/>
  <c r="K64" i="11"/>
  <c r="M64" i="11"/>
  <c r="B65" i="11"/>
  <c r="C65" i="11"/>
  <c r="D65" i="11"/>
  <c r="E65" i="11"/>
  <c r="R65" i="11" s="1"/>
  <c r="F65" i="11"/>
  <c r="S65" i="11" s="1"/>
  <c r="I65" i="11"/>
  <c r="J65" i="11"/>
  <c r="K65" i="11"/>
  <c r="M65" i="11"/>
  <c r="B66" i="11"/>
  <c r="C66" i="11"/>
  <c r="D66" i="11"/>
  <c r="E66" i="11"/>
  <c r="R66" i="11" s="1"/>
  <c r="F66" i="11"/>
  <c r="S66" i="11" s="1"/>
  <c r="I66" i="11"/>
  <c r="J66" i="11"/>
  <c r="K66" i="11"/>
  <c r="M66" i="11"/>
  <c r="B67" i="11"/>
  <c r="C67" i="11"/>
  <c r="D67" i="11"/>
  <c r="H67" i="11" s="1"/>
  <c r="E67" i="11"/>
  <c r="R67" i="11" s="1"/>
  <c r="F67" i="11"/>
  <c r="S67" i="11" s="1"/>
  <c r="I67" i="11"/>
  <c r="J67" i="11"/>
  <c r="K67" i="11"/>
  <c r="M67" i="11"/>
  <c r="B68" i="11"/>
  <c r="C68" i="11"/>
  <c r="D68" i="11"/>
  <c r="E68" i="11"/>
  <c r="R68" i="11" s="1"/>
  <c r="F68" i="11"/>
  <c r="S68" i="11" s="1"/>
  <c r="I68" i="11"/>
  <c r="J68" i="11"/>
  <c r="K68" i="11"/>
  <c r="L68" i="11"/>
  <c r="M68" i="11"/>
  <c r="B69" i="11"/>
  <c r="C69" i="11"/>
  <c r="D69" i="11"/>
  <c r="E69" i="11"/>
  <c r="R69" i="11" s="1"/>
  <c r="F69" i="11"/>
  <c r="S69" i="11" s="1"/>
  <c r="I69" i="11"/>
  <c r="J69" i="11"/>
  <c r="K69" i="11"/>
  <c r="M69" i="11"/>
  <c r="B70" i="11"/>
  <c r="C70" i="11"/>
  <c r="D70" i="11"/>
  <c r="E70" i="11"/>
  <c r="R70" i="11" s="1"/>
  <c r="F70" i="11"/>
  <c r="S70" i="11" s="1"/>
  <c r="I70" i="11"/>
  <c r="J70" i="11"/>
  <c r="K70" i="11"/>
  <c r="M70" i="11"/>
  <c r="B71" i="11"/>
  <c r="C71" i="11"/>
  <c r="D71" i="11"/>
  <c r="E71" i="11"/>
  <c r="R71" i="11" s="1"/>
  <c r="F71" i="11"/>
  <c r="S71" i="11" s="1"/>
  <c r="I71" i="11"/>
  <c r="J71" i="11"/>
  <c r="K71" i="11"/>
  <c r="M71" i="11"/>
  <c r="B72" i="11"/>
  <c r="C72" i="11"/>
  <c r="D72" i="11"/>
  <c r="E72" i="11"/>
  <c r="R72" i="11" s="1"/>
  <c r="F72" i="11"/>
  <c r="S72" i="11" s="1"/>
  <c r="I72" i="11"/>
  <c r="J72" i="11"/>
  <c r="K72" i="11"/>
  <c r="M72" i="11"/>
  <c r="B73" i="11"/>
  <c r="C73" i="11"/>
  <c r="D73" i="11"/>
  <c r="L73" i="11" s="1"/>
  <c r="E73" i="11"/>
  <c r="R73" i="11" s="1"/>
  <c r="F73" i="11"/>
  <c r="S73" i="11" s="1"/>
  <c r="I73" i="11"/>
  <c r="J73" i="11"/>
  <c r="K73" i="11"/>
  <c r="M73" i="11"/>
  <c r="B74" i="11"/>
  <c r="C74" i="11"/>
  <c r="D74" i="11"/>
  <c r="H74" i="11" s="1"/>
  <c r="E74" i="11"/>
  <c r="R74" i="11" s="1"/>
  <c r="F74" i="11"/>
  <c r="S74" i="11" s="1"/>
  <c r="I74" i="11"/>
  <c r="J74" i="11"/>
  <c r="K74" i="11"/>
  <c r="M74" i="11"/>
  <c r="B75" i="11"/>
  <c r="C75" i="11"/>
  <c r="D75" i="11"/>
  <c r="E75" i="11"/>
  <c r="R75" i="11" s="1"/>
  <c r="F75" i="11"/>
  <c r="S75" i="11" s="1"/>
  <c r="I75" i="11"/>
  <c r="J75" i="11"/>
  <c r="K75" i="11"/>
  <c r="M75" i="11"/>
  <c r="B76" i="11"/>
  <c r="C76" i="11"/>
  <c r="D76" i="11"/>
  <c r="E76" i="11"/>
  <c r="R76" i="11" s="1"/>
  <c r="F76" i="11"/>
  <c r="S76" i="11" s="1"/>
  <c r="I76" i="11"/>
  <c r="J76" i="11"/>
  <c r="K76" i="11"/>
  <c r="M76" i="11"/>
  <c r="B77" i="11"/>
  <c r="C77" i="11"/>
  <c r="D77" i="11"/>
  <c r="E77" i="11"/>
  <c r="R77" i="11" s="1"/>
  <c r="F77" i="11"/>
  <c r="S77" i="11" s="1"/>
  <c r="I77" i="11"/>
  <c r="J77" i="11"/>
  <c r="K77" i="11"/>
  <c r="M77" i="11"/>
  <c r="B78" i="11"/>
  <c r="C78" i="11"/>
  <c r="D78" i="11"/>
  <c r="E78" i="11"/>
  <c r="R78" i="11" s="1"/>
  <c r="F78" i="11"/>
  <c r="S78" i="11" s="1"/>
  <c r="I78" i="11"/>
  <c r="J78" i="11"/>
  <c r="K78" i="11"/>
  <c r="M78" i="11"/>
  <c r="B79" i="11"/>
  <c r="C79" i="11"/>
  <c r="D79" i="11"/>
  <c r="E79" i="11"/>
  <c r="R79" i="11" s="1"/>
  <c r="F79" i="11"/>
  <c r="S79" i="11" s="1"/>
  <c r="I79" i="11"/>
  <c r="J79" i="11"/>
  <c r="K79" i="11"/>
  <c r="M79" i="11"/>
  <c r="B80" i="11"/>
  <c r="C80" i="11"/>
  <c r="D80" i="11"/>
  <c r="E80" i="11"/>
  <c r="R80" i="11" s="1"/>
  <c r="F80" i="11"/>
  <c r="S80" i="11" s="1"/>
  <c r="I80" i="11"/>
  <c r="J80" i="11"/>
  <c r="K80" i="11"/>
  <c r="M80" i="11"/>
  <c r="B81" i="11"/>
  <c r="C81" i="11"/>
  <c r="D81" i="11"/>
  <c r="E81" i="11"/>
  <c r="R81" i="11" s="1"/>
  <c r="F81" i="11"/>
  <c r="S81" i="11" s="1"/>
  <c r="I81" i="11"/>
  <c r="J81" i="11"/>
  <c r="K81" i="11"/>
  <c r="L81" i="11"/>
  <c r="M81" i="11"/>
  <c r="B82" i="11"/>
  <c r="C82" i="11"/>
  <c r="D82" i="11"/>
  <c r="E82" i="11"/>
  <c r="R82" i="11" s="1"/>
  <c r="F82" i="11"/>
  <c r="S82" i="11" s="1"/>
  <c r="I82" i="11"/>
  <c r="J82" i="11"/>
  <c r="K82" i="11"/>
  <c r="M82" i="11"/>
  <c r="B83" i="11"/>
  <c r="C83" i="11"/>
  <c r="D83" i="11"/>
  <c r="E83" i="11"/>
  <c r="R83" i="11" s="1"/>
  <c r="F83" i="11"/>
  <c r="S83" i="11" s="1"/>
  <c r="I83" i="11"/>
  <c r="J83" i="11"/>
  <c r="K83" i="11"/>
  <c r="M83" i="11"/>
  <c r="B84" i="11"/>
  <c r="C84" i="11"/>
  <c r="D84" i="11"/>
  <c r="E84" i="11"/>
  <c r="R84" i="11" s="1"/>
  <c r="F84" i="11"/>
  <c r="S84" i="11" s="1"/>
  <c r="I84" i="11"/>
  <c r="J84" i="11"/>
  <c r="K84" i="11"/>
  <c r="M84" i="11"/>
  <c r="B85" i="11"/>
  <c r="C85" i="11"/>
  <c r="D85" i="11"/>
  <c r="E85" i="11"/>
  <c r="R85" i="11" s="1"/>
  <c r="F85" i="11"/>
  <c r="S85" i="11" s="1"/>
  <c r="I85" i="11"/>
  <c r="J85" i="11"/>
  <c r="K85" i="11"/>
  <c r="M85" i="11"/>
  <c r="B86" i="11"/>
  <c r="C86" i="11"/>
  <c r="D86" i="11"/>
  <c r="E86" i="11"/>
  <c r="R86" i="11" s="1"/>
  <c r="F86" i="11"/>
  <c r="S86" i="11" s="1"/>
  <c r="I86" i="11"/>
  <c r="J86" i="11"/>
  <c r="K86" i="11"/>
  <c r="M86" i="11"/>
  <c r="B87" i="11"/>
  <c r="C87" i="11"/>
  <c r="D87" i="11"/>
  <c r="E87" i="11"/>
  <c r="R87" i="11" s="1"/>
  <c r="F87" i="11"/>
  <c r="S87" i="11" s="1"/>
  <c r="I87" i="11"/>
  <c r="J87" i="11"/>
  <c r="K87" i="11"/>
  <c r="M87" i="11"/>
  <c r="B88" i="11"/>
  <c r="C88" i="11"/>
  <c r="D88" i="11"/>
  <c r="L88" i="11" s="1"/>
  <c r="E88" i="11"/>
  <c r="R88" i="11" s="1"/>
  <c r="F88" i="11"/>
  <c r="S88" i="11" s="1"/>
  <c r="I88" i="11"/>
  <c r="J88" i="11"/>
  <c r="K88" i="11"/>
  <c r="M88" i="11"/>
  <c r="B89" i="11"/>
  <c r="C89" i="11"/>
  <c r="D89" i="11"/>
  <c r="E89" i="11"/>
  <c r="R89" i="11" s="1"/>
  <c r="F89" i="11"/>
  <c r="S89" i="11" s="1"/>
  <c r="I89" i="11"/>
  <c r="J89" i="11"/>
  <c r="K89" i="11"/>
  <c r="M89" i="11"/>
  <c r="B90" i="11"/>
  <c r="C90" i="11"/>
  <c r="D90" i="11"/>
  <c r="H90" i="11" s="1"/>
  <c r="E90" i="11"/>
  <c r="R90" i="11" s="1"/>
  <c r="F90" i="11"/>
  <c r="S90" i="11" s="1"/>
  <c r="I90" i="11"/>
  <c r="J90" i="11"/>
  <c r="K90" i="11"/>
  <c r="M90" i="11"/>
  <c r="B91" i="11"/>
  <c r="C91" i="11"/>
  <c r="D91" i="11"/>
  <c r="E91" i="11"/>
  <c r="R91" i="11" s="1"/>
  <c r="F91" i="11"/>
  <c r="S91" i="11" s="1"/>
  <c r="I91" i="11"/>
  <c r="J91" i="11"/>
  <c r="K91" i="11"/>
  <c r="L91" i="11"/>
  <c r="M91" i="11"/>
  <c r="B92" i="11"/>
  <c r="C92" i="11"/>
  <c r="D92" i="11"/>
  <c r="E92" i="11"/>
  <c r="R92" i="11" s="1"/>
  <c r="F92" i="11"/>
  <c r="S92" i="11" s="1"/>
  <c r="I92" i="11"/>
  <c r="J92" i="11"/>
  <c r="K92" i="11"/>
  <c r="M92" i="11"/>
  <c r="B93" i="11"/>
  <c r="C93" i="11"/>
  <c r="D93" i="11"/>
  <c r="E93" i="11"/>
  <c r="R93" i="11" s="1"/>
  <c r="F93" i="11"/>
  <c r="S93" i="11" s="1"/>
  <c r="I93" i="11"/>
  <c r="J93" i="11"/>
  <c r="K93" i="11"/>
  <c r="M93" i="11"/>
  <c r="B94" i="11"/>
  <c r="C94" i="11"/>
  <c r="D94" i="11"/>
  <c r="E94" i="11"/>
  <c r="R94" i="11" s="1"/>
  <c r="F94" i="11"/>
  <c r="S94" i="11" s="1"/>
  <c r="I94" i="11"/>
  <c r="J94" i="11"/>
  <c r="K94" i="11"/>
  <c r="M94" i="11"/>
  <c r="B95" i="11"/>
  <c r="C95" i="11"/>
  <c r="D95" i="11"/>
  <c r="E95" i="11"/>
  <c r="R95" i="11" s="1"/>
  <c r="F95" i="11"/>
  <c r="S95" i="11" s="1"/>
  <c r="I95" i="11"/>
  <c r="J95" i="11"/>
  <c r="K95" i="11"/>
  <c r="M95" i="11"/>
  <c r="B96" i="11"/>
  <c r="C96" i="11"/>
  <c r="D96" i="11"/>
  <c r="E96" i="11"/>
  <c r="R96" i="11" s="1"/>
  <c r="F96" i="11"/>
  <c r="S96" i="11" s="1"/>
  <c r="I96" i="11"/>
  <c r="J96" i="11"/>
  <c r="K96" i="11"/>
  <c r="L96" i="11"/>
  <c r="M96" i="11"/>
  <c r="B97" i="11"/>
  <c r="C97" i="11"/>
  <c r="D97" i="11"/>
  <c r="E97" i="11"/>
  <c r="R97" i="11" s="1"/>
  <c r="F97" i="11"/>
  <c r="S97" i="11" s="1"/>
  <c r="I97" i="11"/>
  <c r="J97" i="11"/>
  <c r="K97" i="11"/>
  <c r="M97" i="11"/>
  <c r="B98" i="11"/>
  <c r="C98" i="11"/>
  <c r="D98" i="11"/>
  <c r="E98" i="11"/>
  <c r="R98" i="11" s="1"/>
  <c r="F98" i="11"/>
  <c r="S98" i="11" s="1"/>
  <c r="I98" i="11"/>
  <c r="J98" i="11"/>
  <c r="K98" i="11"/>
  <c r="L98" i="11"/>
  <c r="M98" i="11"/>
  <c r="B99" i="11"/>
  <c r="C99" i="11"/>
  <c r="D99" i="11"/>
  <c r="E99" i="11"/>
  <c r="R99" i="11" s="1"/>
  <c r="F99" i="11"/>
  <c r="S99" i="11" s="1"/>
  <c r="I99" i="11"/>
  <c r="J99" i="11"/>
  <c r="K99" i="11"/>
  <c r="M99" i="11"/>
  <c r="B100" i="11"/>
  <c r="C100" i="11"/>
  <c r="D100" i="11"/>
  <c r="E100" i="11"/>
  <c r="R100" i="11" s="1"/>
  <c r="F100" i="11"/>
  <c r="S100" i="11" s="1"/>
  <c r="I100" i="11"/>
  <c r="J100" i="11"/>
  <c r="K100" i="11"/>
  <c r="M100" i="11"/>
  <c r="B10" i="11"/>
  <c r="C10" i="11"/>
  <c r="D10" i="11"/>
  <c r="E10" i="11"/>
  <c r="F10" i="11"/>
  <c r="I10" i="11"/>
  <c r="J10" i="11"/>
  <c r="K10" i="11"/>
  <c r="M10" i="11"/>
  <c r="B11" i="11"/>
  <c r="C11" i="11"/>
  <c r="D11" i="11"/>
  <c r="E11" i="11"/>
  <c r="R11" i="11" s="1"/>
  <c r="F11" i="11"/>
  <c r="S11" i="11" s="1"/>
  <c r="I11" i="11"/>
  <c r="J11" i="11"/>
  <c r="K11" i="11"/>
  <c r="M11" i="11"/>
  <c r="B12" i="11"/>
  <c r="C12" i="11"/>
  <c r="D12" i="11"/>
  <c r="E12" i="11"/>
  <c r="R12" i="11" s="1"/>
  <c r="F12" i="11"/>
  <c r="S12" i="11" s="1"/>
  <c r="I12" i="11"/>
  <c r="J12" i="11"/>
  <c r="K12" i="11"/>
  <c r="L12" i="11"/>
  <c r="M12" i="11"/>
  <c r="B13" i="11"/>
  <c r="C13" i="11"/>
  <c r="D13" i="11"/>
  <c r="E13" i="11"/>
  <c r="R13" i="11" s="1"/>
  <c r="F13" i="11"/>
  <c r="S13" i="11" s="1"/>
  <c r="I13" i="11"/>
  <c r="J13" i="11"/>
  <c r="K13" i="11"/>
  <c r="M13" i="11"/>
  <c r="B14" i="11"/>
  <c r="C14" i="11"/>
  <c r="D14" i="11"/>
  <c r="H14" i="11" s="1"/>
  <c r="E14" i="11"/>
  <c r="R14" i="11" s="1"/>
  <c r="F14" i="11"/>
  <c r="S14" i="11" s="1"/>
  <c r="I14" i="11"/>
  <c r="J14" i="11"/>
  <c r="K14" i="11"/>
  <c r="M14" i="11"/>
  <c r="B15" i="11"/>
  <c r="C15" i="11"/>
  <c r="D15" i="11"/>
  <c r="E15" i="11"/>
  <c r="R15" i="11" s="1"/>
  <c r="F15" i="11"/>
  <c r="S15" i="11" s="1"/>
  <c r="H15" i="11"/>
  <c r="I15" i="11"/>
  <c r="J15" i="11"/>
  <c r="K15" i="11"/>
  <c r="M15" i="11"/>
  <c r="B16" i="11"/>
  <c r="C16" i="11"/>
  <c r="D16" i="11"/>
  <c r="E16" i="11"/>
  <c r="L16" i="11" s="1"/>
  <c r="F16" i="11"/>
  <c r="S16" i="11" s="1"/>
  <c r="I16" i="11"/>
  <c r="J16" i="11"/>
  <c r="K16" i="11"/>
  <c r="M16" i="11"/>
  <c r="B17" i="11"/>
  <c r="C17" i="11"/>
  <c r="D17" i="11"/>
  <c r="E17" i="11"/>
  <c r="R17" i="11" s="1"/>
  <c r="F17" i="11"/>
  <c r="S17" i="11" s="1"/>
  <c r="I17" i="11"/>
  <c r="J17" i="11"/>
  <c r="K17" i="11"/>
  <c r="M17" i="11"/>
  <c r="B18" i="11"/>
  <c r="C18" i="11"/>
  <c r="D18" i="11"/>
  <c r="E18" i="11"/>
  <c r="R18" i="11" s="1"/>
  <c r="F18" i="11"/>
  <c r="S18" i="11" s="1"/>
  <c r="I18" i="11"/>
  <c r="J18" i="11"/>
  <c r="K18" i="11"/>
  <c r="M18" i="11"/>
  <c r="B19" i="11"/>
  <c r="C19" i="11"/>
  <c r="D19" i="11"/>
  <c r="E19" i="11"/>
  <c r="R19" i="11" s="1"/>
  <c r="F19" i="11"/>
  <c r="S19" i="11" s="1"/>
  <c r="I19" i="11"/>
  <c r="J19" i="11"/>
  <c r="K19" i="11"/>
  <c r="M19" i="11"/>
  <c r="B20" i="11"/>
  <c r="C20" i="11"/>
  <c r="D20" i="11"/>
  <c r="E20" i="11"/>
  <c r="R20" i="11" s="1"/>
  <c r="F20" i="11"/>
  <c r="S20" i="11" s="1"/>
  <c r="I20" i="11"/>
  <c r="J20" i="11"/>
  <c r="K20" i="11"/>
  <c r="M20" i="11"/>
  <c r="B21" i="11"/>
  <c r="C21" i="11"/>
  <c r="D21" i="11"/>
  <c r="E21" i="11"/>
  <c r="R21" i="11" s="1"/>
  <c r="F21" i="11"/>
  <c r="S21" i="11" s="1"/>
  <c r="I21" i="11"/>
  <c r="J21" i="11"/>
  <c r="K21" i="11"/>
  <c r="M21" i="11"/>
  <c r="A9" i="11"/>
  <c r="B9" i="11"/>
  <c r="C9" i="11"/>
  <c r="D9" i="11"/>
  <c r="E9" i="11"/>
  <c r="R9" i="11" s="1"/>
  <c r="F9" i="11"/>
  <c r="S9" i="11" s="1"/>
  <c r="H9" i="11"/>
  <c r="I9" i="11"/>
  <c r="J9" i="11"/>
  <c r="K9" i="11"/>
  <c r="M9" i="11"/>
  <c r="M8" i="11"/>
  <c r="K8" i="11"/>
  <c r="I8" i="11"/>
  <c r="F8" i="11"/>
  <c r="S8" i="11" s="1"/>
  <c r="E8" i="11"/>
  <c r="R8" i="11" s="1"/>
  <c r="D8" i="11"/>
  <c r="C8" i="11"/>
  <c r="B8" i="11"/>
  <c r="A8" i="11"/>
  <c r="L2" i="11"/>
  <c r="H2" i="11"/>
  <c r="H3" i="11"/>
  <c r="I3" i="11"/>
  <c r="E2" i="11"/>
  <c r="E3" i="11"/>
  <c r="F3" i="11"/>
  <c r="E4" i="11"/>
  <c r="F4" i="11"/>
  <c r="B2" i="11"/>
  <c r="C2" i="11"/>
  <c r="B3" i="11"/>
  <c r="C3" i="11"/>
  <c r="B4" i="11"/>
  <c r="C4" i="11"/>
  <c r="B5" i="11"/>
  <c r="C5" i="11"/>
  <c r="E10" i="9"/>
  <c r="E11" i="9"/>
  <c r="E12" i="9"/>
  <c r="E9" i="9"/>
  <c r="E8" i="9"/>
  <c r="E7" i="9"/>
  <c r="D5" i="9"/>
  <c r="B3" i="9"/>
  <c r="B2" i="9"/>
  <c r="D5" i="8"/>
  <c r="B3" i="8"/>
  <c r="B2" i="8"/>
  <c r="D5" i="7"/>
  <c r="B3" i="7"/>
  <c r="B2" i="7"/>
  <c r="D5" i="6"/>
  <c r="B3" i="6"/>
  <c r="B2" i="6"/>
  <c r="D5" i="5"/>
  <c r="B3" i="5"/>
  <c r="B2" i="5"/>
  <c r="B34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12" i="4"/>
  <c r="D5" i="4"/>
  <c r="B3" i="4"/>
  <c r="B2" i="4"/>
  <c r="B10" i="2"/>
  <c r="B3" i="2"/>
  <c r="B2" i="2"/>
  <c r="D5" i="2"/>
  <c r="O95" i="11" l="1"/>
  <c r="O73" i="11"/>
  <c r="O66" i="11"/>
  <c r="O58" i="11"/>
  <c r="O50" i="11"/>
  <c r="O43" i="11"/>
  <c r="O36" i="11"/>
  <c r="O28" i="11"/>
  <c r="O105" i="11"/>
  <c r="O107" i="11"/>
  <c r="O16" i="11"/>
  <c r="O13" i="11"/>
  <c r="O98" i="11"/>
  <c r="O84" i="11"/>
  <c r="O77" i="11"/>
  <c r="O69" i="11"/>
  <c r="O54" i="11"/>
  <c r="O32" i="11"/>
  <c r="O24" i="11"/>
  <c r="O101" i="11"/>
  <c r="L62" i="11"/>
  <c r="O62" i="11"/>
  <c r="L39" i="11"/>
  <c r="O39" i="11"/>
  <c r="H19" i="11"/>
  <c r="O19" i="11"/>
  <c r="S10" i="11"/>
  <c r="H97" i="11"/>
  <c r="O97" i="11"/>
  <c r="O91" i="11"/>
  <c r="L83" i="11"/>
  <c r="O83" i="11"/>
  <c r="L76" i="11"/>
  <c r="O76" i="11"/>
  <c r="O61" i="11"/>
  <c r="L53" i="11"/>
  <c r="O53" i="11"/>
  <c r="O45" i="11"/>
  <c r="O31" i="11"/>
  <c r="O23" i="11"/>
  <c r="O109" i="11"/>
  <c r="H18" i="11"/>
  <c r="O18" i="11"/>
  <c r="R10" i="11"/>
  <c r="O68" i="11"/>
  <c r="O60" i="11"/>
  <c r="O52" i="11"/>
  <c r="O44" i="11"/>
  <c r="H38" i="11"/>
  <c r="O38" i="11"/>
  <c r="O30" i="11"/>
  <c r="O22" i="11"/>
  <c r="L46" i="11"/>
  <c r="O46" i="11"/>
  <c r="O12" i="11"/>
  <c r="O90" i="11"/>
  <c r="O82" i="11"/>
  <c r="O75" i="11"/>
  <c r="L17" i="11"/>
  <c r="O17" i="11"/>
  <c r="O11" i="11"/>
  <c r="O96" i="11"/>
  <c r="O89" i="11"/>
  <c r="O74" i="11"/>
  <c r="O67" i="11"/>
  <c r="O59" i="11"/>
  <c r="O51" i="11"/>
  <c r="O37" i="11"/>
  <c r="L29" i="11"/>
  <c r="O29" i="11"/>
  <c r="L106" i="11"/>
  <c r="O106" i="11"/>
  <c r="O108" i="11"/>
  <c r="H88" i="11"/>
  <c r="O88" i="11"/>
  <c r="H81" i="11"/>
  <c r="O81" i="11"/>
  <c r="O9" i="11"/>
  <c r="O100" i="11"/>
  <c r="L94" i="11"/>
  <c r="O94" i="11"/>
  <c r="O87" i="11"/>
  <c r="O80" i="11"/>
  <c r="H72" i="11"/>
  <c r="O72" i="11"/>
  <c r="O65" i="11"/>
  <c r="O57" i="11"/>
  <c r="L49" i="11"/>
  <c r="O49" i="11"/>
  <c r="O42" i="11"/>
  <c r="O35" i="11"/>
  <c r="O27" i="11"/>
  <c r="O104" i="11"/>
  <c r="L71" i="11"/>
  <c r="O71" i="11"/>
  <c r="H56" i="11"/>
  <c r="O56" i="11"/>
  <c r="L48" i="11"/>
  <c r="O48" i="11"/>
  <c r="L41" i="11"/>
  <c r="O41" i="11"/>
  <c r="O34" i="11"/>
  <c r="O26" i="11"/>
  <c r="O103" i="11"/>
  <c r="L20" i="11"/>
  <c r="O20" i="11"/>
  <c r="H8" i="11"/>
  <c r="O8" i="11"/>
  <c r="O15" i="11"/>
  <c r="O99" i="11"/>
  <c r="O93" i="11"/>
  <c r="O86" i="11"/>
  <c r="O79" i="11"/>
  <c r="O64" i="11"/>
  <c r="H21" i="11"/>
  <c r="O21" i="11"/>
  <c r="O14" i="11"/>
  <c r="O92" i="11"/>
  <c r="O85" i="11"/>
  <c r="L78" i="11"/>
  <c r="O78" i="11"/>
  <c r="O70" i="11"/>
  <c r="O63" i="11"/>
  <c r="L55" i="11"/>
  <c r="O55" i="11"/>
  <c r="O47" i="11"/>
  <c r="H40" i="11"/>
  <c r="O40" i="11"/>
  <c r="O33" i="11"/>
  <c r="L25" i="11"/>
  <c r="O25" i="11"/>
  <c r="L102" i="11"/>
  <c r="O102" i="11"/>
  <c r="L10" i="11"/>
  <c r="O10" i="11"/>
  <c r="C111" i="11"/>
  <c r="H61" i="11"/>
  <c r="R61" i="11"/>
  <c r="L52" i="11"/>
  <c r="R52" i="11"/>
  <c r="T107" i="11"/>
  <c r="N107" i="2" s="1"/>
  <c r="T99" i="11"/>
  <c r="N99" i="2" s="1"/>
  <c r="T91" i="11"/>
  <c r="N91" i="2" s="1"/>
  <c r="T83" i="11"/>
  <c r="N83" i="2" s="1"/>
  <c r="T75" i="11"/>
  <c r="N75" i="2" s="1"/>
  <c r="T67" i="11"/>
  <c r="N67" i="2" s="1"/>
  <c r="T51" i="11"/>
  <c r="N51" i="2" s="1"/>
  <c r="T43" i="11"/>
  <c r="N43" i="2" s="1"/>
  <c r="T35" i="11"/>
  <c r="N35" i="2" s="1"/>
  <c r="T27" i="11"/>
  <c r="N27" i="2" s="1"/>
  <c r="T19" i="11"/>
  <c r="N19" i="2" s="1"/>
  <c r="B11" i="2"/>
  <c r="A10" i="11"/>
  <c r="L30" i="11"/>
  <c r="R30" i="11"/>
  <c r="H53" i="11"/>
  <c r="R53" i="11"/>
  <c r="L24" i="11"/>
  <c r="R24" i="11"/>
  <c r="T103" i="11"/>
  <c r="N103" i="2" s="1"/>
  <c r="T95" i="11"/>
  <c r="N95" i="2" s="1"/>
  <c r="T87" i="11"/>
  <c r="N87" i="2" s="1"/>
  <c r="T79" i="11"/>
  <c r="N79" i="2" s="1"/>
  <c r="T71" i="11"/>
  <c r="N71" i="2" s="1"/>
  <c r="T63" i="11"/>
  <c r="N63" i="2" s="1"/>
  <c r="T55" i="11"/>
  <c r="N55" i="2" s="1"/>
  <c r="T47" i="11"/>
  <c r="N47" i="2" s="1"/>
  <c r="T39" i="11"/>
  <c r="N39" i="2" s="1"/>
  <c r="T31" i="11"/>
  <c r="N31" i="2" s="1"/>
  <c r="T23" i="11"/>
  <c r="N23" i="2" s="1"/>
  <c r="T15" i="11"/>
  <c r="N15" i="2" s="1"/>
  <c r="N102" i="2"/>
  <c r="N86" i="2"/>
  <c r="N78" i="2"/>
  <c r="N70" i="2"/>
  <c r="N62" i="2"/>
  <c r="N54" i="2"/>
  <c r="N46" i="2"/>
  <c r="N38" i="2"/>
  <c r="N22" i="2"/>
  <c r="N14" i="2"/>
  <c r="S101" i="11"/>
  <c r="S61" i="11"/>
  <c r="S33" i="11"/>
  <c r="T109" i="11"/>
  <c r="N109" i="2" s="1"/>
  <c r="T101" i="11"/>
  <c r="N101" i="2" s="1"/>
  <c r="T93" i="11"/>
  <c r="N93" i="2" s="1"/>
  <c r="T85" i="11"/>
  <c r="N85" i="2" s="1"/>
  <c r="T77" i="11"/>
  <c r="N77" i="2" s="1"/>
  <c r="T69" i="11"/>
  <c r="N69" i="2" s="1"/>
  <c r="T61" i="11"/>
  <c r="N61" i="2" s="1"/>
  <c r="T53" i="11"/>
  <c r="N53" i="2" s="1"/>
  <c r="T45" i="11"/>
  <c r="N45" i="2" s="1"/>
  <c r="T37" i="11"/>
  <c r="N37" i="2" s="1"/>
  <c r="T29" i="11"/>
  <c r="N29" i="2" s="1"/>
  <c r="T21" i="11"/>
  <c r="N21" i="2" s="1"/>
  <c r="R16" i="11"/>
  <c r="T108" i="11"/>
  <c r="N108" i="2" s="1"/>
  <c r="T100" i="11"/>
  <c r="N100" i="2" s="1"/>
  <c r="T92" i="11"/>
  <c r="N92" i="2" s="1"/>
  <c r="T84" i="11"/>
  <c r="N84" i="2" s="1"/>
  <c r="T76" i="11"/>
  <c r="N76" i="2" s="1"/>
  <c r="T68" i="11"/>
  <c r="N68" i="2" s="1"/>
  <c r="T60" i="11"/>
  <c r="N60" i="2" s="1"/>
  <c r="T44" i="11"/>
  <c r="N44" i="2" s="1"/>
  <c r="T36" i="11"/>
  <c r="N36" i="2" s="1"/>
  <c r="T28" i="11"/>
  <c r="N28" i="2" s="1"/>
  <c r="T20" i="11"/>
  <c r="N20" i="2" s="1"/>
  <c r="N104" i="2"/>
  <c r="N96" i="2"/>
  <c r="N88" i="2"/>
  <c r="N80" i="2"/>
  <c r="N72" i="2"/>
  <c r="N64" i="2"/>
  <c r="N56" i="2"/>
  <c r="N48" i="2"/>
  <c r="N40" i="2"/>
  <c r="N32" i="2"/>
  <c r="N24" i="2"/>
  <c r="N16" i="2"/>
  <c r="R39" i="11"/>
  <c r="R35" i="11"/>
  <c r="R27" i="11"/>
  <c r="R23" i="11"/>
  <c r="N66" i="2"/>
  <c r="G18" i="11"/>
  <c r="G98" i="11"/>
  <c r="G83" i="11"/>
  <c r="G68" i="11"/>
  <c r="G52" i="11"/>
  <c r="G17" i="11"/>
  <c r="G80" i="11"/>
  <c r="G100" i="11"/>
  <c r="G12" i="11"/>
  <c r="G96" i="11"/>
  <c r="G9" i="11"/>
  <c r="G84" i="11"/>
  <c r="N8" i="11"/>
  <c r="A1" i="2"/>
  <c r="N103" i="11"/>
  <c r="N95" i="11"/>
  <c r="N87" i="11"/>
  <c r="N79" i="11"/>
  <c r="N71" i="11"/>
  <c r="N63" i="11"/>
  <c r="N55" i="11"/>
  <c r="N47" i="11"/>
  <c r="N39" i="11"/>
  <c r="N31" i="11"/>
  <c r="N23" i="11"/>
  <c r="N15" i="11"/>
  <c r="N102" i="11"/>
  <c r="N94" i="11"/>
  <c r="N86" i="11"/>
  <c r="N78" i="11"/>
  <c r="N70" i="11"/>
  <c r="N62" i="11"/>
  <c r="N54" i="11"/>
  <c r="N46" i="11"/>
  <c r="N38" i="11"/>
  <c r="N30" i="11"/>
  <c r="N22" i="11"/>
  <c r="N14" i="11"/>
  <c r="N109" i="11"/>
  <c r="N101" i="11"/>
  <c r="N93" i="11"/>
  <c r="N85" i="11"/>
  <c r="N77" i="11"/>
  <c r="N69" i="11"/>
  <c r="N61" i="11"/>
  <c r="N53" i="11"/>
  <c r="N45" i="11"/>
  <c r="N37" i="11"/>
  <c r="N29" i="11"/>
  <c r="N21" i="11"/>
  <c r="N13" i="11"/>
  <c r="N108" i="11"/>
  <c r="N100" i="11"/>
  <c r="N92" i="11"/>
  <c r="N84" i="11"/>
  <c r="N76" i="11"/>
  <c r="N68" i="11"/>
  <c r="N60" i="11"/>
  <c r="N52" i="11"/>
  <c r="N44" i="11"/>
  <c r="N36" i="11"/>
  <c r="N28" i="11"/>
  <c r="N20" i="11"/>
  <c r="N12" i="11"/>
  <c r="N107" i="11"/>
  <c r="N99" i="11"/>
  <c r="N91" i="11"/>
  <c r="N83" i="11"/>
  <c r="N75" i="11"/>
  <c r="N67" i="11"/>
  <c r="N59" i="11"/>
  <c r="N51" i="11"/>
  <c r="N43" i="11"/>
  <c r="N35" i="11"/>
  <c r="N27" i="11"/>
  <c r="N19" i="11"/>
  <c r="N11" i="11"/>
  <c r="N106" i="11"/>
  <c r="N98" i="11"/>
  <c r="N90" i="11"/>
  <c r="N82" i="11"/>
  <c r="N74" i="11"/>
  <c r="N66" i="11"/>
  <c r="N58" i="11"/>
  <c r="N50" i="11"/>
  <c r="N42" i="11"/>
  <c r="N34" i="11"/>
  <c r="N26" i="11"/>
  <c r="N18" i="11"/>
  <c r="N10" i="11"/>
  <c r="N105" i="11"/>
  <c r="N97" i="11"/>
  <c r="N89" i="11"/>
  <c r="N81" i="11"/>
  <c r="N73" i="11"/>
  <c r="N65" i="11"/>
  <c r="N57" i="11"/>
  <c r="N49" i="11"/>
  <c r="N41" i="11"/>
  <c r="N33" i="11"/>
  <c r="N25" i="11"/>
  <c r="N17" i="11"/>
  <c r="N9" i="11"/>
  <c r="N104" i="11"/>
  <c r="N96" i="11"/>
  <c r="N88" i="11"/>
  <c r="N80" i="11"/>
  <c r="N72" i="11"/>
  <c r="N64" i="11"/>
  <c r="N56" i="11"/>
  <c r="N48" i="11"/>
  <c r="N40" i="11"/>
  <c r="N32" i="11"/>
  <c r="N24" i="11"/>
  <c r="N16" i="11"/>
  <c r="L34" i="11"/>
  <c r="L8" i="11"/>
  <c r="G88" i="11"/>
  <c r="L80" i="11"/>
  <c r="L77" i="11"/>
  <c r="L70" i="11"/>
  <c r="L66" i="11"/>
  <c r="L59" i="11"/>
  <c r="L31" i="11"/>
  <c r="L27" i="11"/>
  <c r="L107" i="11"/>
  <c r="L13" i="11"/>
  <c r="L100" i="11"/>
  <c r="L82" i="11"/>
  <c r="L72" i="11"/>
  <c r="L69" i="11"/>
  <c r="G66" i="11"/>
  <c r="L65" i="11"/>
  <c r="L51" i="11"/>
  <c r="G48" i="11"/>
  <c r="L44" i="11"/>
  <c r="L23" i="11"/>
  <c r="L57" i="11"/>
  <c r="L54" i="11"/>
  <c r="L50" i="11"/>
  <c r="L47" i="11"/>
  <c r="L26" i="11"/>
  <c r="L109" i="11"/>
  <c r="L89" i="11"/>
  <c r="L79" i="11"/>
  <c r="L75" i="11"/>
  <c r="L64" i="11"/>
  <c r="L58" i="11"/>
  <c r="G58" i="11"/>
  <c r="L36" i="11"/>
  <c r="G30" i="11"/>
  <c r="L28" i="11"/>
  <c r="L22" i="11"/>
  <c r="L103" i="11"/>
  <c r="L93" i="11"/>
  <c r="L86" i="11"/>
  <c r="L21" i="11"/>
  <c r="L18" i="11"/>
  <c r="L15" i="11"/>
  <c r="L11" i="11"/>
  <c r="L99" i="11"/>
  <c r="L95" i="11"/>
  <c r="L92" i="11"/>
  <c r="L85" i="11"/>
  <c r="L67" i="11"/>
  <c r="L60" i="11"/>
  <c r="G50" i="11"/>
  <c r="L42" i="11"/>
  <c r="L32" i="11"/>
  <c r="L105" i="11"/>
  <c r="L108" i="11"/>
  <c r="G107" i="11"/>
  <c r="L87" i="11"/>
  <c r="L84" i="11"/>
  <c r="L74" i="11"/>
  <c r="L63" i="11"/>
  <c r="L45" i="11"/>
  <c r="L101" i="11"/>
  <c r="G21" i="11"/>
  <c r="G95" i="11"/>
  <c r="G87" i="11"/>
  <c r="G72" i="11"/>
  <c r="G67" i="11"/>
  <c r="G42" i="11"/>
  <c r="G24" i="11"/>
  <c r="G101" i="11"/>
  <c r="G8" i="11"/>
  <c r="L97" i="11"/>
  <c r="G97" i="11"/>
  <c r="G62" i="11"/>
  <c r="G54" i="11"/>
  <c r="G47" i="11"/>
  <c r="G29" i="11"/>
  <c r="G99" i="11"/>
  <c r="G74" i="11"/>
  <c r="G49" i="11"/>
  <c r="G36" i="11"/>
  <c r="G103" i="11"/>
  <c r="G20" i="11"/>
  <c r="G94" i="11"/>
  <c r="G86" i="11"/>
  <c r="G79" i="11"/>
  <c r="L56" i="11"/>
  <c r="G56" i="11"/>
  <c r="G51" i="11"/>
  <c r="L9" i="11"/>
  <c r="G82" i="11"/>
  <c r="G81" i="11"/>
  <c r="G46" i="11"/>
  <c r="G34" i="11"/>
  <c r="G33" i="11"/>
  <c r="G28" i="11"/>
  <c r="G105" i="11"/>
  <c r="L19" i="11"/>
  <c r="G19" i="11"/>
  <c r="G78" i="11"/>
  <c r="G70" i="11"/>
  <c r="G64" i="11"/>
  <c r="G63" i="11"/>
  <c r="L40" i="11"/>
  <c r="G40" i="11"/>
  <c r="G22" i="11"/>
  <c r="L14" i="11"/>
  <c r="G14" i="11"/>
  <c r="L90" i="11"/>
  <c r="G90" i="11"/>
  <c r="G65" i="11"/>
  <c r="A3" i="12" a="1"/>
  <c r="A3" i="12" s="1"/>
  <c r="H11" i="11"/>
  <c r="N11" i="2" s="1"/>
  <c r="A98" i="12" a="1"/>
  <c r="A98" i="12" s="1"/>
  <c r="A88" i="12" a="1"/>
  <c r="A88" i="12" s="1"/>
  <c r="A85" i="12" a="1"/>
  <c r="A85" i="12" s="1"/>
  <c r="A80" i="12" a="1"/>
  <c r="A80" i="12" s="1"/>
  <c r="A61" i="12" a="1"/>
  <c r="A61" i="12" s="1"/>
  <c r="A60" i="12" a="1"/>
  <c r="A60" i="12" s="1"/>
  <c r="A51" i="12" a="1"/>
  <c r="A51" i="12" s="1"/>
  <c r="A44" i="12" a="1"/>
  <c r="A44" i="12" s="1"/>
  <c r="A40" i="12" a="1"/>
  <c r="A40" i="12" s="1"/>
  <c r="A35" i="12" a="1"/>
  <c r="A35" i="12" s="1"/>
  <c r="A33" i="12" a="1"/>
  <c r="A33" i="12" s="1"/>
  <c r="A28" i="12" a="1"/>
  <c r="A28" i="12" s="1"/>
  <c r="A23" i="12" a="1"/>
  <c r="A23" i="12" s="1"/>
  <c r="A18" i="12" a="1"/>
  <c r="A18" i="12" s="1"/>
  <c r="A7" i="12" a="1"/>
  <c r="A7" i="12" s="1"/>
  <c r="A95" i="12" a="1"/>
  <c r="A95" i="12" s="1"/>
  <c r="A91" i="12" a="1"/>
  <c r="A91" i="12" s="1"/>
  <c r="A58" i="12" a="1"/>
  <c r="A58" i="12" s="1"/>
  <c r="A54" i="12" a="1"/>
  <c r="A54" i="12" s="1"/>
  <c r="A27" i="12" a="1"/>
  <c r="A27" i="12" s="1"/>
  <c r="A15" i="12" a="1"/>
  <c r="A15" i="12" s="1"/>
  <c r="A10" i="12" a="1"/>
  <c r="A10" i="12" s="1"/>
  <c r="A6" i="12" a="1"/>
  <c r="A6" i="12" s="1"/>
  <c r="A97" i="12" a="1"/>
  <c r="A97" i="12" s="1"/>
  <c r="A92" i="12" a="1"/>
  <c r="A92" i="12" s="1"/>
  <c r="A84" i="12" a="1"/>
  <c r="A84" i="12" s="1"/>
  <c r="A75" i="12" a="1"/>
  <c r="A75" i="12" s="1"/>
  <c r="A73" i="12" a="1"/>
  <c r="A73" i="12" s="1"/>
  <c r="A71" i="12" a="1"/>
  <c r="A71" i="12" s="1"/>
  <c r="A67" i="12" a="1"/>
  <c r="A67" i="12" s="1"/>
  <c r="A57" i="12" a="1"/>
  <c r="A57" i="12" s="1"/>
  <c r="A50" i="12" a="1"/>
  <c r="A50" i="12" s="1"/>
  <c r="A48" i="12" a="1"/>
  <c r="A48" i="12" s="1"/>
  <c r="A36" i="12" a="1"/>
  <c r="A36" i="12" s="1"/>
  <c r="A32" i="12" a="1"/>
  <c r="A32" i="12" s="1"/>
  <c r="A26" i="12" a="1"/>
  <c r="A26" i="12" s="1"/>
  <c r="A22" i="12" a="1"/>
  <c r="A22" i="12" s="1"/>
  <c r="A13" i="12" a="1"/>
  <c r="A13" i="12" s="1"/>
  <c r="A5" i="12" a="1"/>
  <c r="A5" i="12" s="1"/>
  <c r="A94" i="12" a="1"/>
  <c r="A94" i="12" s="1"/>
  <c r="A82" i="12" a="1"/>
  <c r="A82" i="12" s="1"/>
  <c r="A70" i="12" a="1"/>
  <c r="A70" i="12" s="1"/>
  <c r="A66" i="12" a="1"/>
  <c r="A66" i="12" s="1"/>
  <c r="A63" i="12" a="1"/>
  <c r="A63" i="12" s="1"/>
  <c r="A53" i="12" a="1"/>
  <c r="A53" i="12" s="1"/>
  <c r="A46" i="12" a="1"/>
  <c r="A46" i="12" s="1"/>
  <c r="A43" i="12" a="1"/>
  <c r="A43" i="12" s="1"/>
  <c r="A34" i="12" a="1"/>
  <c r="A34" i="12" s="1"/>
  <c r="A20" i="12" a="1"/>
  <c r="A20" i="12" s="1"/>
  <c r="A4" i="12" a="1"/>
  <c r="A4" i="12" s="1"/>
  <c r="A101" i="12" a="1"/>
  <c r="A101" i="12" s="1"/>
  <c r="A99" i="12" a="1"/>
  <c r="A99" i="12" s="1"/>
  <c r="A90" i="12" a="1"/>
  <c r="A90" i="12" s="1"/>
  <c r="A77" i="12" a="1"/>
  <c r="A77" i="12" s="1"/>
  <c r="A76" i="12" a="1"/>
  <c r="A76" i="12" s="1"/>
  <c r="A72" i="12" a="1"/>
  <c r="A72" i="12" s="1"/>
  <c r="A69" i="12" a="1"/>
  <c r="A69" i="12" s="1"/>
  <c r="A62" i="12" a="1"/>
  <c r="A62" i="12" s="1"/>
  <c r="A49" i="12" a="1"/>
  <c r="A49" i="12" s="1"/>
  <c r="A45" i="12" a="1"/>
  <c r="A45" i="12" s="1"/>
  <c r="A42" i="12" a="1"/>
  <c r="A42" i="12" s="1"/>
  <c r="A41" i="12" a="1"/>
  <c r="A41" i="12" s="1"/>
  <c r="A39" i="12" a="1"/>
  <c r="A39" i="12" s="1"/>
  <c r="A31" i="12" a="1"/>
  <c r="A31" i="12" s="1"/>
  <c r="A21" i="12" a="1"/>
  <c r="A21" i="12" s="1"/>
  <c r="A12" i="12" a="1"/>
  <c r="A12" i="12" s="1"/>
  <c r="A9" i="12" a="1"/>
  <c r="A9" i="12" s="1"/>
  <c r="A96" i="12" a="1"/>
  <c r="A96" i="12" s="1"/>
  <c r="A89" i="12" a="1"/>
  <c r="A89" i="12" s="1"/>
  <c r="A83" i="12" a="1"/>
  <c r="A83" i="12" s="1"/>
  <c r="A81" i="12" a="1"/>
  <c r="A81" i="12" s="1"/>
  <c r="A79" i="12" a="1"/>
  <c r="A79" i="12" s="1"/>
  <c r="A55" i="12" a="1"/>
  <c r="A55" i="12" s="1"/>
  <c r="A38" i="12" a="1"/>
  <c r="A38" i="12" s="1"/>
  <c r="A24" i="12" a="1"/>
  <c r="A24" i="12" s="1"/>
  <c r="A93" i="12" a="1"/>
  <c r="A93" i="12" s="1"/>
  <c r="A86" i="12" a="1"/>
  <c r="A86" i="12" s="1"/>
  <c r="A78" i="12" a="1"/>
  <c r="A78" i="12" s="1"/>
  <c r="A74" i="12" a="1"/>
  <c r="A74" i="12" s="1"/>
  <c r="A68" i="12" a="1"/>
  <c r="A68" i="12" s="1"/>
  <c r="A64" i="12" a="1"/>
  <c r="A64" i="12" s="1"/>
  <c r="A59" i="12" a="1"/>
  <c r="A59" i="12" s="1"/>
  <c r="A56" i="12" a="1"/>
  <c r="A56" i="12" s="1"/>
  <c r="A37" i="12" a="1"/>
  <c r="A37" i="12" s="1"/>
  <c r="A30" i="12" a="1"/>
  <c r="A30" i="12" s="1"/>
  <c r="A16" i="12" a="1"/>
  <c r="A16" i="12" s="1"/>
  <c r="A14" i="12" a="1"/>
  <c r="A14" i="12" s="1"/>
  <c r="A11" i="12" a="1"/>
  <c r="A11" i="12" s="1"/>
  <c r="A100" i="12" a="1"/>
  <c r="A100" i="12" s="1"/>
  <c r="A87" i="12" a="1"/>
  <c r="A87" i="12" s="1"/>
  <c r="A65" i="12" a="1"/>
  <c r="A65" i="12" s="1"/>
  <c r="A52" i="12" a="1"/>
  <c r="A52" i="12" s="1"/>
  <c r="A47" i="12" a="1"/>
  <c r="A47" i="12" s="1"/>
  <c r="A29" i="12" a="1"/>
  <c r="A29" i="12" s="1"/>
  <c r="A25" i="12" a="1"/>
  <c r="A25" i="12" s="1"/>
  <c r="A19" i="12" a="1"/>
  <c r="A19" i="12" s="1"/>
  <c r="A17" i="12" a="1"/>
  <c r="A17" i="12" s="1"/>
  <c r="A8" i="12" a="1"/>
  <c r="A8" i="12" s="1"/>
  <c r="H10" i="11"/>
  <c r="U6" i="11"/>
  <c r="A2" i="12" a="1"/>
  <c r="A2" i="12" s="1"/>
  <c r="G32" i="11"/>
  <c r="G31" i="11"/>
  <c r="H24" i="11"/>
  <c r="H107" i="11"/>
  <c r="H85" i="11"/>
  <c r="H62" i="11"/>
  <c r="H55" i="11"/>
  <c r="H46" i="11"/>
  <c r="H71" i="11"/>
  <c r="H16" i="11"/>
  <c r="H60" i="11"/>
  <c r="H57" i="11"/>
  <c r="H44" i="11"/>
  <c r="H37" i="11"/>
  <c r="H26" i="11"/>
  <c r="H109" i="11"/>
  <c r="H20" i="11"/>
  <c r="G16" i="11"/>
  <c r="H91" i="11"/>
  <c r="G85" i="11"/>
  <c r="H75" i="11"/>
  <c r="G69" i="11"/>
  <c r="H59" i="11"/>
  <c r="G53" i="11"/>
  <c r="H43" i="11"/>
  <c r="H41" i="11"/>
  <c r="G35" i="11"/>
  <c r="H28" i="11"/>
  <c r="G109" i="11"/>
  <c r="H12" i="11"/>
  <c r="N12" i="2" s="1"/>
  <c r="H94" i="11"/>
  <c r="H98" i="11"/>
  <c r="H96" i="11"/>
  <c r="H89" i="11"/>
  <c r="H82" i="11"/>
  <c r="H80" i="11"/>
  <c r="H73" i="11"/>
  <c r="G71" i="11"/>
  <c r="H66" i="11"/>
  <c r="H64" i="11"/>
  <c r="G55" i="11"/>
  <c r="H50" i="11"/>
  <c r="H48" i="11"/>
  <c r="G39" i="11"/>
  <c r="G38" i="11"/>
  <c r="G37" i="11"/>
  <c r="H30" i="11"/>
  <c r="H25" i="11"/>
  <c r="H104" i="11"/>
  <c r="G102" i="11"/>
  <c r="H95" i="11"/>
  <c r="G89" i="11"/>
  <c r="H79" i="11"/>
  <c r="G73" i="11"/>
  <c r="G57" i="11"/>
  <c r="H45" i="11"/>
  <c r="G41" i="11"/>
  <c r="H32" i="11"/>
  <c r="G23" i="11"/>
  <c r="G104" i="11"/>
  <c r="H87" i="11"/>
  <c r="H78" i="11"/>
  <c r="H13" i="11"/>
  <c r="N13" i="2" s="1"/>
  <c r="G11" i="11"/>
  <c r="G10" i="11"/>
  <c r="H100" i="11"/>
  <c r="H93" i="11"/>
  <c r="G92" i="11"/>
  <c r="G91" i="11"/>
  <c r="H86" i="11"/>
  <c r="H84" i="11"/>
  <c r="H77" i="11"/>
  <c r="G76" i="11"/>
  <c r="G75" i="11"/>
  <c r="H70" i="11"/>
  <c r="H68" i="11"/>
  <c r="H65" i="11"/>
  <c r="H63" i="11"/>
  <c r="G60" i="11"/>
  <c r="G59" i="11"/>
  <c r="H54" i="11"/>
  <c r="H52" i="11"/>
  <c r="H49" i="11"/>
  <c r="H47" i="11"/>
  <c r="G44" i="11"/>
  <c r="G43" i="11"/>
  <c r="H34" i="11"/>
  <c r="H31" i="11"/>
  <c r="H29" i="11"/>
  <c r="G26" i="11"/>
  <c r="G25" i="11"/>
  <c r="G106" i="11"/>
  <c r="H105" i="11"/>
  <c r="H92" i="11"/>
  <c r="H76" i="11"/>
  <c r="H69" i="11"/>
  <c r="H17" i="11"/>
  <c r="G15" i="11"/>
  <c r="G13" i="11"/>
  <c r="H99" i="11"/>
  <c r="G93" i="11"/>
  <c r="H83" i="11"/>
  <c r="G77" i="11"/>
  <c r="G61" i="11"/>
  <c r="G45" i="11"/>
  <c r="H36" i="11"/>
  <c r="G27" i="11"/>
  <c r="H103" i="11"/>
  <c r="G108" i="11"/>
  <c r="G9" i="2" l="1"/>
  <c r="G8" i="2"/>
  <c r="T10" i="11"/>
  <c r="N10" i="2" s="1"/>
  <c r="X9" i="11"/>
  <c r="T8" i="11"/>
  <c r="N8" i="2" s="1"/>
  <c r="B12" i="2"/>
  <c r="A11" i="11"/>
  <c r="T9" i="11"/>
  <c r="N9" i="2" s="1"/>
  <c r="X2" i="11" l="1"/>
  <c r="W7" i="11"/>
  <c r="Y7" i="11" s="1"/>
  <c r="X3" i="11" s="1"/>
  <c r="B13" i="2"/>
  <c r="A12" i="11"/>
  <c r="X4" i="11" l="1"/>
  <c r="H16" i="9" s="1"/>
  <c r="B14" i="2"/>
  <c r="A13" i="11"/>
  <c r="B15" i="2" l="1"/>
  <c r="A14" i="11"/>
  <c r="B16" i="2" l="1"/>
  <c r="A15" i="11"/>
  <c r="B17" i="2" l="1"/>
  <c r="A16" i="11"/>
  <c r="B18" i="2" l="1"/>
  <c r="A17" i="11"/>
  <c r="B19" i="2" l="1"/>
  <c r="A18" i="11"/>
  <c r="B20" i="2" l="1"/>
  <c r="A19" i="11"/>
  <c r="B21" i="2" l="1"/>
  <c r="A20" i="11"/>
  <c r="B22" i="2" l="1"/>
  <c r="A21" i="11"/>
  <c r="B23" i="2" l="1"/>
  <c r="A22" i="11"/>
  <c r="B24" i="2" l="1"/>
  <c r="A23" i="11"/>
  <c r="B25" i="2" l="1"/>
  <c r="A24" i="11"/>
  <c r="B26" i="2" l="1"/>
  <c r="A25" i="11"/>
  <c r="B27" i="2" l="1"/>
  <c r="A26" i="11"/>
  <c r="B28" i="2" l="1"/>
  <c r="A27" i="11"/>
  <c r="B29" i="2" l="1"/>
  <c r="A28" i="11"/>
  <c r="B30" i="2" l="1"/>
  <c r="A29" i="11"/>
  <c r="B31" i="2" l="1"/>
  <c r="A30" i="11"/>
  <c r="B32" i="2" l="1"/>
  <c r="A31" i="11"/>
  <c r="B33" i="2" l="1"/>
  <c r="A32" i="11"/>
  <c r="B34" i="2" l="1"/>
  <c r="A33" i="11"/>
  <c r="B35" i="2" l="1"/>
  <c r="A34" i="11"/>
  <c r="B36" i="2" l="1"/>
  <c r="A35" i="11"/>
  <c r="B37" i="2" l="1"/>
  <c r="A36" i="11"/>
  <c r="B38" i="2" l="1"/>
  <c r="A37" i="11"/>
  <c r="B39" i="2" l="1"/>
  <c r="A38" i="11"/>
  <c r="B40" i="2" l="1"/>
  <c r="A39" i="11"/>
  <c r="B41" i="2" l="1"/>
  <c r="A40" i="11"/>
  <c r="B42" i="2" l="1"/>
  <c r="A41" i="11"/>
  <c r="B43" i="2" l="1"/>
  <c r="A42" i="11"/>
  <c r="B44" i="2" l="1"/>
  <c r="A43" i="11"/>
  <c r="B45" i="2" l="1"/>
  <c r="A44" i="11"/>
  <c r="B46" i="2" l="1"/>
  <c r="A45" i="11"/>
  <c r="B47" i="2" l="1"/>
  <c r="A46" i="11"/>
  <c r="B48" i="2" l="1"/>
  <c r="A47" i="11"/>
  <c r="B49" i="2" l="1"/>
  <c r="A48" i="11"/>
  <c r="B50" i="2" l="1"/>
  <c r="A49" i="11"/>
  <c r="B51" i="2" l="1"/>
  <c r="A50" i="11"/>
  <c r="B52" i="2" l="1"/>
  <c r="A51" i="11"/>
  <c r="B53" i="2" l="1"/>
  <c r="A52" i="11"/>
  <c r="B54" i="2" l="1"/>
  <c r="A53" i="11"/>
  <c r="B55" i="2" l="1"/>
  <c r="A54" i="11"/>
  <c r="B56" i="2" l="1"/>
  <c r="A55" i="11"/>
  <c r="B57" i="2" l="1"/>
  <c r="A56" i="11"/>
  <c r="B58" i="2" l="1"/>
  <c r="A57" i="11"/>
  <c r="B59" i="2" l="1"/>
  <c r="A58" i="11"/>
  <c r="B60" i="2" l="1"/>
  <c r="A59" i="11"/>
  <c r="B61" i="2" l="1"/>
  <c r="A60" i="11"/>
  <c r="B62" i="2" l="1"/>
  <c r="A61" i="11"/>
  <c r="B63" i="2" l="1"/>
  <c r="A62" i="11"/>
  <c r="B64" i="2" l="1"/>
  <c r="A63" i="11"/>
  <c r="B65" i="2" l="1"/>
  <c r="A64" i="11"/>
  <c r="B66" i="2" l="1"/>
  <c r="A65" i="11"/>
  <c r="B67" i="2" l="1"/>
  <c r="A66" i="11"/>
  <c r="B68" i="2" l="1"/>
  <c r="A67" i="11"/>
  <c r="B69" i="2" l="1"/>
  <c r="A68" i="11"/>
  <c r="B70" i="2" l="1"/>
  <c r="A69" i="11"/>
  <c r="B71" i="2" l="1"/>
  <c r="A70" i="11"/>
  <c r="B72" i="2" l="1"/>
  <c r="A71" i="11"/>
  <c r="B73" i="2" l="1"/>
  <c r="A72" i="11"/>
  <c r="B74" i="2" l="1"/>
  <c r="A73" i="11"/>
  <c r="B75" i="2" l="1"/>
  <c r="A74" i="11"/>
  <c r="B76" i="2" l="1"/>
  <c r="A75" i="11"/>
  <c r="B77" i="2" l="1"/>
  <c r="A76" i="11"/>
  <c r="B78" i="2" l="1"/>
  <c r="A77" i="11"/>
  <c r="B79" i="2" l="1"/>
  <c r="A78" i="11"/>
  <c r="B80" i="2" l="1"/>
  <c r="A79" i="11"/>
  <c r="B81" i="2" l="1"/>
  <c r="A80" i="11"/>
  <c r="B82" i="2" l="1"/>
  <c r="A81" i="11"/>
  <c r="B83" i="2" l="1"/>
  <c r="A82" i="11"/>
  <c r="B84" i="2" l="1"/>
  <c r="A83" i="11"/>
  <c r="B85" i="2" l="1"/>
  <c r="A84" i="11"/>
  <c r="B86" i="2" l="1"/>
  <c r="A85" i="11"/>
  <c r="B87" i="2" l="1"/>
  <c r="A86" i="11"/>
  <c r="B88" i="2" l="1"/>
  <c r="A87" i="11"/>
  <c r="B89" i="2" l="1"/>
  <c r="A88" i="11"/>
  <c r="B90" i="2" l="1"/>
  <c r="A89" i="11"/>
  <c r="B91" i="2" l="1"/>
  <c r="A90" i="11"/>
  <c r="B92" i="2" l="1"/>
  <c r="A91" i="11"/>
  <c r="B93" i="2" l="1"/>
  <c r="A92" i="11"/>
  <c r="B94" i="2" l="1"/>
  <c r="A93" i="11"/>
  <c r="B95" i="2" l="1"/>
  <c r="A94" i="11"/>
  <c r="B96" i="2" l="1"/>
  <c r="A95" i="11"/>
  <c r="B97" i="2" l="1"/>
  <c r="A96" i="11"/>
  <c r="B98" i="2" l="1"/>
  <c r="A97" i="11"/>
  <c r="B99" i="2" l="1"/>
  <c r="A98" i="11"/>
  <c r="B100" i="2" l="1"/>
  <c r="A99" i="11"/>
  <c r="B101" i="2" l="1"/>
  <c r="A100" i="11"/>
  <c r="B102" i="2" l="1"/>
  <c r="A101" i="11"/>
  <c r="B103" i="2" l="1"/>
  <c r="A102" i="11"/>
  <c r="B104" i="2" l="1"/>
  <c r="A103" i="11"/>
  <c r="B105" i="2" l="1"/>
  <c r="A104" i="11"/>
  <c r="B106" i="2" l="1"/>
  <c r="A105" i="11"/>
  <c r="B107" i="2" l="1"/>
  <c r="A106" i="11"/>
  <c r="B108" i="2" l="1"/>
  <c r="A107" i="11"/>
  <c r="B109" i="2" l="1"/>
  <c r="A108" i="11"/>
  <c r="B11" i="5" a="1"/>
  <c r="B11" i="5" s="1"/>
  <c r="B49" i="5" a="1"/>
  <c r="B49" i="5" s="1"/>
  <c r="I28" i="8" a="1"/>
  <c r="I28" i="8" s="1"/>
  <c r="C51" i="7" a="1"/>
  <c r="C51" i="7" s="1"/>
  <c r="I20" i="6" a="1"/>
  <c r="I20" i="6" s="1"/>
  <c r="C46" i="8" a="1"/>
  <c r="C46" i="8" s="1"/>
  <c r="B66" i="5" a="1"/>
  <c r="B66" i="5" s="1"/>
  <c r="C24" i="8" a="1"/>
  <c r="C24" i="8" s="1"/>
  <c r="C28" i="7" a="1"/>
  <c r="C28" i="7" s="1"/>
  <c r="C53" i="8" a="1"/>
  <c r="C53" i="8" s="1"/>
  <c r="I25" i="6" a="1"/>
  <c r="I25" i="6" s="1"/>
  <c r="C47" i="7" a="1"/>
  <c r="C47" i="7" s="1"/>
  <c r="C49" i="8" a="1"/>
  <c r="C49" i="8" s="1"/>
  <c r="I25" i="8" a="1"/>
  <c r="I25" i="8" s="1"/>
  <c r="C25" i="7" a="1"/>
  <c r="C25" i="7" s="1"/>
  <c r="C35" i="6" a="1"/>
  <c r="C35" i="6" s="1"/>
  <c r="B56" i="5" a="1"/>
  <c r="B56" i="5" s="1"/>
  <c r="I54" i="6" a="1"/>
  <c r="I54" i="6" s="1"/>
  <c r="B50" i="5" a="1"/>
  <c r="B50" i="5" s="1"/>
  <c r="I50" i="6" a="1"/>
  <c r="I50" i="6" s="1"/>
  <c r="B19" i="5" a="1"/>
  <c r="B19" i="5" s="1"/>
  <c r="C44" i="6" a="1"/>
  <c r="C44" i="6" s="1"/>
  <c r="C56" i="8" a="1"/>
  <c r="C56" i="8" s="1"/>
  <c r="I11" i="7" a="1"/>
  <c r="I11" i="7" s="1"/>
  <c r="B80" i="5" a="1"/>
  <c r="B80" i="5" s="1"/>
  <c r="C14" i="7" a="1"/>
  <c r="C14" i="7" s="1"/>
  <c r="B26" i="5" a="1"/>
  <c r="B26" i="5" s="1"/>
  <c r="C25" i="8" a="1"/>
  <c r="C25" i="8" s="1"/>
  <c r="I38" i="7" a="1"/>
  <c r="I38" i="7" s="1"/>
  <c r="B79" i="5" a="1"/>
  <c r="B79" i="5" s="1"/>
  <c r="C17" i="7" a="1"/>
  <c r="C17" i="7" s="1"/>
  <c r="C41" i="7" a="1"/>
  <c r="C41" i="7" s="1"/>
  <c r="I64" i="6" a="1"/>
  <c r="I64" i="6" s="1"/>
  <c r="I14" i="8" a="1"/>
  <c r="I14" i="8" s="1"/>
  <c r="I22" i="8" a="1"/>
  <c r="I22" i="8" s="1"/>
  <c r="I26" i="8" a="1"/>
  <c r="I26" i="8" s="1"/>
  <c r="C20" i="8" a="1"/>
  <c r="C20" i="8" s="1"/>
  <c r="C12" i="8" a="1"/>
  <c r="C12" i="8" s="1"/>
  <c r="I46" i="7" a="1"/>
  <c r="I46" i="7" s="1"/>
  <c r="B95" i="5" a="1"/>
  <c r="B95" i="5" s="1"/>
  <c r="C55" i="8" a="1"/>
  <c r="C55" i="8" s="1"/>
  <c r="C13" i="8" a="1"/>
  <c r="C13" i="8" s="1"/>
  <c r="C26" i="8" a="1"/>
  <c r="C26" i="8" s="1"/>
  <c r="I53" i="7" a="1"/>
  <c r="I53" i="7" s="1"/>
  <c r="C55" i="6" a="1"/>
  <c r="C55" i="6" s="1"/>
  <c r="I16" i="8" a="1"/>
  <c r="I16" i="8" s="1"/>
  <c r="C27" i="8" a="1"/>
  <c r="C27" i="8" s="1"/>
  <c r="I55" i="8" a="1"/>
  <c r="I55" i="8" s="1"/>
  <c r="C19" i="8" a="1"/>
  <c r="C19" i="8" s="1"/>
  <c r="I49" i="8" a="1"/>
  <c r="I49" i="8" s="1"/>
  <c r="B30" i="5" a="1"/>
  <c r="B30" i="5" s="1"/>
  <c r="B63" i="5" a="1"/>
  <c r="B63" i="5" s="1"/>
  <c r="C27" i="7" a="1"/>
  <c r="C27" i="7" s="1"/>
  <c r="C18" i="8" a="1"/>
  <c r="C18" i="8" s="1"/>
  <c r="B98" i="5" a="1"/>
  <c r="B98" i="5" s="1"/>
  <c r="B22" i="5" a="1"/>
  <c r="B22" i="5" s="1"/>
  <c r="C45" i="8" a="1"/>
  <c r="C45" i="8" s="1"/>
  <c r="I35" i="7" a="1"/>
  <c r="I35" i="7" s="1"/>
  <c r="B31" i="5" a="1"/>
  <c r="B31" i="5" s="1"/>
  <c r="B72" i="5" a="1"/>
  <c r="B72" i="5" s="1"/>
  <c r="I13" i="8" a="1"/>
  <c r="I13" i="8" s="1"/>
  <c r="B58" i="5" a="1"/>
  <c r="B58" i="5" s="1"/>
  <c r="C39" i="7" a="1"/>
  <c r="C39" i="7" s="1"/>
  <c r="I13" i="7" a="1"/>
  <c r="I13" i="7" s="1"/>
  <c r="B48" i="5" a="1"/>
  <c r="B48" i="5" s="1"/>
  <c r="C17" i="8" a="1"/>
  <c r="C17" i="8" s="1"/>
  <c r="I17" i="7" a="1"/>
  <c r="I17" i="7" s="1"/>
  <c r="C23" i="8" a="1"/>
  <c r="C23" i="8" s="1"/>
  <c r="C65" i="6" a="1"/>
  <c r="C65" i="6" s="1"/>
  <c r="I12" i="7" a="1"/>
  <c r="I12" i="7" s="1"/>
  <c r="I54" i="8" a="1"/>
  <c r="I54" i="8" s="1"/>
  <c r="B55" i="5" a="1"/>
  <c r="B55" i="5" s="1"/>
  <c r="I45" i="8" a="1"/>
  <c r="I45" i="8" s="1"/>
  <c r="B75" i="5" a="1"/>
  <c r="B75" i="5" s="1"/>
  <c r="B23" i="5" a="1"/>
  <c r="B23" i="5" s="1"/>
  <c r="I65" i="6" a="1"/>
  <c r="I65" i="6" s="1"/>
  <c r="I19" i="6" a="1"/>
  <c r="I19" i="6" s="1"/>
  <c r="B47" i="5" a="1"/>
  <c r="B47" i="5" s="1"/>
  <c r="B83" i="5" a="1"/>
  <c r="B83" i="5" s="1"/>
  <c r="C43" i="8" a="1"/>
  <c r="C43" i="8" s="1"/>
  <c r="I47" i="8" a="1"/>
  <c r="I47" i="8" s="1"/>
  <c r="C22" i="8" a="1"/>
  <c r="C22" i="8" s="1"/>
  <c r="C21" i="8" a="1"/>
  <c r="C21" i="8" s="1"/>
  <c r="I14" i="6" a="1"/>
  <c r="I14" i="6" s="1"/>
  <c r="I41" i="8" a="1"/>
  <c r="I41" i="8" s="1"/>
  <c r="C19" i="6" a="1"/>
  <c r="C19" i="6" s="1"/>
  <c r="C24" i="6" a="1"/>
  <c r="C24" i="6" s="1"/>
  <c r="I14" i="7" a="1"/>
  <c r="I14" i="7" s="1"/>
  <c r="I23" i="8" a="1"/>
  <c r="I23" i="8" s="1"/>
  <c r="B18" i="5" a="1"/>
  <c r="B18" i="5" s="1"/>
  <c r="I15" i="6" a="1"/>
  <c r="I15" i="6" s="1"/>
  <c r="I17" i="8" a="1"/>
  <c r="I17" i="8" s="1"/>
  <c r="I60" i="6" a="1"/>
  <c r="I60" i="6" s="1"/>
  <c r="I10" i="6" a="1"/>
  <c r="I10" i="6" s="1"/>
  <c r="C50" i="8" a="1"/>
  <c r="C50" i="8" s="1"/>
  <c r="I30" i="6" a="1"/>
  <c r="I30" i="6" s="1"/>
  <c r="I22" i="7" a="1"/>
  <c r="I22" i="7" s="1"/>
  <c r="I39" i="7" a="1"/>
  <c r="I39" i="7" s="1"/>
  <c r="C42" i="8" a="1"/>
  <c r="C42" i="8" s="1"/>
  <c r="C10" i="8" a="1"/>
  <c r="C10" i="8" s="1"/>
  <c r="C51" i="8" a="1"/>
  <c r="C51" i="8" s="1"/>
  <c r="C41" i="8" a="1"/>
  <c r="C41" i="8" s="1"/>
  <c r="I24" i="7" a="1"/>
  <c r="I24" i="7" s="1"/>
  <c r="C28" i="8" a="1"/>
  <c r="C28" i="8" s="1"/>
  <c r="C37" i="8" a="1"/>
  <c r="C37" i="8" s="1"/>
  <c r="B64" i="5" a="1"/>
  <c r="B64" i="5" s="1"/>
  <c r="B71" i="5" a="1"/>
  <c r="B71" i="5" s="1"/>
  <c r="I47" i="7" a="1"/>
  <c r="I47" i="7" s="1"/>
  <c r="I10" i="8" a="1"/>
  <c r="I10" i="8" s="1"/>
  <c r="B82" i="5" a="1"/>
  <c r="B82" i="5" s="1"/>
  <c r="I44" i="8" a="1"/>
  <c r="I44" i="8" s="1"/>
  <c r="C29" i="8" a="1"/>
  <c r="C29" i="8" s="1"/>
  <c r="I56" i="8" a="1"/>
  <c r="I56" i="8" s="1"/>
  <c r="I40" i="6" a="1"/>
  <c r="I40" i="6" s="1"/>
  <c r="C48" i="8" a="1"/>
  <c r="C48" i="8" s="1"/>
  <c r="C23" i="7" a="1"/>
  <c r="C23" i="7" s="1"/>
  <c r="I51" i="7" a="1"/>
  <c r="I51" i="7" s="1"/>
  <c r="I50" i="8" a="1"/>
  <c r="I50" i="8" s="1"/>
  <c r="I9" i="6" a="1"/>
  <c r="I9" i="6" s="1"/>
  <c r="B40" i="5" a="1"/>
  <c r="B40" i="5" s="1"/>
  <c r="C16" i="8" a="1"/>
  <c r="C16" i="8" s="1"/>
  <c r="C38" i="8" a="1"/>
  <c r="C38" i="8" s="1"/>
  <c r="I50" i="7" a="1"/>
  <c r="I50" i="7" s="1"/>
  <c r="I24" i="6" a="1"/>
  <c r="I24" i="6" s="1"/>
  <c r="C22" i="7" a="1"/>
  <c r="C22" i="7" s="1"/>
  <c r="C38" i="7" a="1"/>
  <c r="C38" i="7" s="1"/>
  <c r="I23" i="7" a="1"/>
  <c r="I23" i="7" s="1"/>
  <c r="B87" i="5" a="1"/>
  <c r="B87" i="5" s="1"/>
  <c r="C46" i="7" a="1"/>
  <c r="C46" i="7" s="1"/>
  <c r="C57" i="8" a="1"/>
  <c r="C57" i="8" s="1"/>
  <c r="I16" i="7" a="1"/>
  <c r="I16" i="7" s="1"/>
  <c r="B24" i="5" a="1"/>
  <c r="B24" i="5" s="1"/>
  <c r="I37" i="8" a="1"/>
  <c r="I37" i="8" s="1"/>
  <c r="B32" i="5" a="1"/>
  <c r="B32" i="5" s="1"/>
  <c r="I52" i="7" a="1"/>
  <c r="I52" i="7" s="1"/>
  <c r="I10" i="7" a="1"/>
  <c r="I10" i="7" s="1"/>
  <c r="I20" i="8" a="1"/>
  <c r="I20" i="8" s="1"/>
  <c r="I52" i="8" a="1"/>
  <c r="I52" i="8" s="1"/>
  <c r="C15" i="8" a="1"/>
  <c r="C15" i="8" s="1"/>
  <c r="I34" i="7" a="1"/>
  <c r="I34" i="7" s="1"/>
  <c r="C45" i="6" a="1"/>
  <c r="C45" i="6" s="1"/>
  <c r="B59" i="5" a="1"/>
  <c r="B59" i="5" s="1"/>
  <c r="I26" i="7" a="1"/>
  <c r="I26" i="7" s="1"/>
  <c r="B78" i="5" a="1"/>
  <c r="B78" i="5" s="1"/>
  <c r="C64" i="6" a="1"/>
  <c r="C64" i="6" s="1"/>
  <c r="I34" i="6" a="1"/>
  <c r="I34" i="6" s="1"/>
  <c r="C34" i="7" a="1"/>
  <c r="C34" i="7" s="1"/>
  <c r="I12" i="8" a="1"/>
  <c r="I12" i="8" s="1"/>
  <c r="B10" i="5" a="1"/>
  <c r="B10" i="5" s="1"/>
  <c r="I44" i="6" a="1"/>
  <c r="I44" i="6" s="1"/>
  <c r="B90" i="5" a="1"/>
  <c r="B90" i="5" s="1"/>
  <c r="B14" i="5" a="1"/>
  <c r="B14" i="5" s="1"/>
  <c r="I48" i="8" a="1"/>
  <c r="I48" i="8" s="1"/>
  <c r="B74" i="5" a="1"/>
  <c r="B74" i="5" s="1"/>
  <c r="B103" i="5" a="1"/>
  <c r="B103" i="5" s="1"/>
  <c r="B106" i="5" a="1"/>
  <c r="B106" i="5" s="1"/>
  <c r="C34" i="6" a="1"/>
  <c r="C34" i="6" s="1"/>
  <c r="C24" i="7" a="1"/>
  <c r="C24" i="7" s="1"/>
  <c r="B16" i="5" a="1"/>
  <c r="B16" i="5" s="1"/>
  <c r="C31" i="8" a="1"/>
  <c r="C31" i="8" s="1"/>
  <c r="B34" i="5" a="1"/>
  <c r="B34" i="5" s="1"/>
  <c r="C10" i="7" a="1"/>
  <c r="C10" i="7" s="1"/>
  <c r="I40" i="8" a="1"/>
  <c r="I40" i="8" s="1"/>
  <c r="I49" i="7" a="1"/>
  <c r="I49" i="7" s="1"/>
  <c r="C14" i="8" a="1"/>
  <c r="C14" i="8" s="1"/>
  <c r="I31" i="8" a="1"/>
  <c r="I31" i="8" s="1"/>
  <c r="I57" i="8" a="1"/>
  <c r="I57" i="8" s="1"/>
  <c r="I36" i="8" a="1"/>
  <c r="I36" i="8" s="1"/>
  <c r="C44" i="8" a="1"/>
  <c r="C44" i="8" s="1"/>
  <c r="C54" i="8" a="1"/>
  <c r="C54" i="8" s="1"/>
  <c r="C26" i="7" a="1"/>
  <c r="C26" i="7" s="1"/>
  <c r="C11" i="7" a="1"/>
  <c r="C11" i="7" s="1"/>
  <c r="C50" i="7" a="1"/>
  <c r="C50" i="7" s="1"/>
  <c r="I18" i="8" a="1"/>
  <c r="I18" i="8" s="1"/>
  <c r="C47" i="8" a="1"/>
  <c r="C47" i="8" s="1"/>
  <c r="B39" i="5" a="1"/>
  <c r="B39" i="5" s="1"/>
  <c r="I19" i="8" a="1"/>
  <c r="I19" i="8" s="1"/>
  <c r="I46" i="8" a="1"/>
  <c r="I46" i="8" s="1"/>
  <c r="I28" i="7" a="1"/>
  <c r="I28" i="7" s="1"/>
  <c r="C54" i="6" a="1"/>
  <c r="C54" i="6" s="1"/>
  <c r="C12" i="7" a="1"/>
  <c r="C12" i="7" s="1"/>
  <c r="C35" i="7" a="1"/>
  <c r="C35" i="7" s="1"/>
  <c r="B67" i="5" a="1"/>
  <c r="B67" i="5" s="1"/>
  <c r="C25" i="6" a="1"/>
  <c r="C25" i="6" s="1"/>
  <c r="C15" i="6" a="1"/>
  <c r="C15" i="6" s="1"/>
  <c r="B15" i="5" a="1"/>
  <c r="B15" i="5" s="1"/>
  <c r="I29" i="7" a="1"/>
  <c r="I29" i="7" s="1"/>
  <c r="B70" i="5" a="1"/>
  <c r="B70" i="5" s="1"/>
  <c r="C40" i="8" a="1"/>
  <c r="C40" i="8" s="1"/>
  <c r="I27" i="8" a="1"/>
  <c r="I27" i="8" s="1"/>
  <c r="I27" i="7" a="1"/>
  <c r="I27" i="7" s="1"/>
  <c r="B62" i="5" a="1"/>
  <c r="B62" i="5" s="1"/>
  <c r="I51" i="8" a="1"/>
  <c r="I51" i="8" s="1"/>
  <c r="I11" i="8" a="1"/>
  <c r="I11" i="8" s="1"/>
  <c r="C13" i="7" a="1"/>
  <c r="C13" i="7" s="1"/>
  <c r="L31" i="8" l="1"/>
  <c r="J31" i="8"/>
  <c r="K31" i="8"/>
  <c r="E82" i="5"/>
  <c r="C82" i="5"/>
  <c r="D82" i="5"/>
  <c r="D19" i="6"/>
  <c r="E19" i="6"/>
  <c r="F19" i="6"/>
  <c r="C47" i="5"/>
  <c r="E47" i="5"/>
  <c r="D47" i="5"/>
  <c r="J12" i="7"/>
  <c r="K12" i="7"/>
  <c r="L12" i="7"/>
  <c r="C58" i="5"/>
  <c r="E58" i="5"/>
  <c r="D58" i="5"/>
  <c r="E18" i="8"/>
  <c r="D18" i="8"/>
  <c r="F18" i="8"/>
  <c r="L16" i="8"/>
  <c r="K16" i="8"/>
  <c r="J16" i="8"/>
  <c r="F12" i="8"/>
  <c r="D12" i="8"/>
  <c r="E12" i="8"/>
  <c r="C79" i="5"/>
  <c r="E79" i="5"/>
  <c r="D79" i="5"/>
  <c r="E44" i="6"/>
  <c r="F44" i="6"/>
  <c r="D44" i="6"/>
  <c r="L25" i="8"/>
  <c r="J25" i="8"/>
  <c r="K25" i="8"/>
  <c r="F46" i="8"/>
  <c r="E46" i="8"/>
  <c r="D46" i="8"/>
  <c r="F14" i="8"/>
  <c r="E14" i="8"/>
  <c r="D14" i="8"/>
  <c r="D34" i="6"/>
  <c r="E34" i="6"/>
  <c r="F34" i="6"/>
  <c r="E10" i="5"/>
  <c r="C10" i="5"/>
  <c r="D10" i="5"/>
  <c r="D45" i="6"/>
  <c r="E45" i="6"/>
  <c r="F45" i="6"/>
  <c r="J37" i="8"/>
  <c r="K37" i="8"/>
  <c r="L37" i="8"/>
  <c r="F22" i="7"/>
  <c r="D22" i="7"/>
  <c r="E22" i="7"/>
  <c r="L51" i="7"/>
  <c r="J51" i="7"/>
  <c r="K51" i="7"/>
  <c r="K10" i="8"/>
  <c r="J10" i="8"/>
  <c r="L10" i="8"/>
  <c r="F51" i="8"/>
  <c r="E51" i="8"/>
  <c r="D51" i="8"/>
  <c r="L60" i="6"/>
  <c r="K60" i="6"/>
  <c r="J60" i="6"/>
  <c r="L41" i="8"/>
  <c r="J41" i="8"/>
  <c r="K41" i="8"/>
  <c r="J19" i="6"/>
  <c r="L19" i="6"/>
  <c r="K19" i="6"/>
  <c r="D65" i="6"/>
  <c r="E65" i="6"/>
  <c r="F65" i="6"/>
  <c r="K13" i="8"/>
  <c r="L13" i="8"/>
  <c r="J13" i="8"/>
  <c r="F27" i="7"/>
  <c r="E27" i="7"/>
  <c r="D27" i="7"/>
  <c r="D55" i="6"/>
  <c r="E55" i="6"/>
  <c r="F55" i="6"/>
  <c r="F20" i="8"/>
  <c r="E20" i="8"/>
  <c r="D20" i="8"/>
  <c r="L38" i="7"/>
  <c r="J38" i="7"/>
  <c r="K38" i="7"/>
  <c r="C19" i="5"/>
  <c r="D19" i="5"/>
  <c r="E19" i="5"/>
  <c r="F49" i="8"/>
  <c r="D49" i="8"/>
  <c r="E49" i="8"/>
  <c r="J20" i="6"/>
  <c r="L20" i="6"/>
  <c r="K20" i="6"/>
  <c r="D59" i="5"/>
  <c r="E59" i="5"/>
  <c r="C59" i="5"/>
  <c r="D40" i="8"/>
  <c r="F40" i="8"/>
  <c r="E40" i="8"/>
  <c r="D50" i="7"/>
  <c r="E50" i="7"/>
  <c r="F50" i="7"/>
  <c r="C70" i="5"/>
  <c r="D70" i="5"/>
  <c r="E70" i="5"/>
  <c r="F54" i="6"/>
  <c r="E54" i="6"/>
  <c r="D54" i="6"/>
  <c r="D11" i="7"/>
  <c r="E11" i="7"/>
  <c r="F11" i="7"/>
  <c r="J49" i="7"/>
  <c r="L49" i="7"/>
  <c r="K49" i="7"/>
  <c r="D106" i="5"/>
  <c r="E106" i="5"/>
  <c r="C106" i="5"/>
  <c r="K12" i="8"/>
  <c r="J12" i="8"/>
  <c r="L12" i="8"/>
  <c r="J34" i="7"/>
  <c r="L34" i="7"/>
  <c r="K34" i="7"/>
  <c r="E24" i="5"/>
  <c r="D24" i="5"/>
  <c r="C24" i="5"/>
  <c r="L24" i="6"/>
  <c r="K24" i="6"/>
  <c r="J24" i="6"/>
  <c r="F23" i="7"/>
  <c r="E23" i="7"/>
  <c r="D23" i="7"/>
  <c r="J47" i="7"/>
  <c r="L47" i="7"/>
  <c r="K47" i="7"/>
  <c r="D10" i="8"/>
  <c r="E10" i="8"/>
  <c r="F10" i="8"/>
  <c r="L17" i="8"/>
  <c r="J17" i="8"/>
  <c r="K17" i="8"/>
  <c r="L14" i="6"/>
  <c r="J14" i="6"/>
  <c r="K14" i="6"/>
  <c r="L65" i="6"/>
  <c r="K65" i="6"/>
  <c r="J65" i="6"/>
  <c r="F23" i="8"/>
  <c r="E23" i="8"/>
  <c r="D23" i="8"/>
  <c r="C72" i="5"/>
  <c r="E72" i="5"/>
  <c r="D72" i="5"/>
  <c r="C63" i="5"/>
  <c r="D63" i="5"/>
  <c r="E63" i="5"/>
  <c r="K53" i="7"/>
  <c r="L53" i="7"/>
  <c r="J53" i="7"/>
  <c r="K26" i="8"/>
  <c r="L26" i="8"/>
  <c r="J26" i="8"/>
  <c r="D25" i="8"/>
  <c r="E25" i="8"/>
  <c r="L50" i="6"/>
  <c r="K50" i="6"/>
  <c r="J50" i="6"/>
  <c r="F47" i="7"/>
  <c r="D47" i="7"/>
  <c r="E47" i="7"/>
  <c r="F51" i="7"/>
  <c r="D51" i="7"/>
  <c r="E51" i="7"/>
  <c r="F35" i="7"/>
  <c r="D35" i="7"/>
  <c r="E35" i="7"/>
  <c r="J50" i="8"/>
  <c r="K50" i="8"/>
  <c r="L50" i="8"/>
  <c r="F12" i="7"/>
  <c r="E12" i="7"/>
  <c r="D12" i="7"/>
  <c r="E13" i="7"/>
  <c r="D13" i="7"/>
  <c r="F13" i="7"/>
  <c r="J29" i="7"/>
  <c r="L29" i="7"/>
  <c r="K29" i="7"/>
  <c r="J28" i="7"/>
  <c r="K28" i="7"/>
  <c r="L28" i="7"/>
  <c r="F26" i="7"/>
  <c r="E26" i="7"/>
  <c r="D26" i="7"/>
  <c r="K40" i="8"/>
  <c r="L40" i="8"/>
  <c r="J40" i="8"/>
  <c r="C103" i="5"/>
  <c r="E103" i="5"/>
  <c r="D103" i="5"/>
  <c r="D34" i="7"/>
  <c r="E34" i="7"/>
  <c r="F34" i="7"/>
  <c r="F15" i="8"/>
  <c r="D15" i="8"/>
  <c r="F25" i="8" s="1"/>
  <c r="E15" i="8"/>
  <c r="L16" i="7"/>
  <c r="K16" i="7"/>
  <c r="J16" i="7"/>
  <c r="K50" i="7"/>
  <c r="L50" i="7"/>
  <c r="J50" i="7"/>
  <c r="F48" i="8"/>
  <c r="E48" i="8"/>
  <c r="D48" i="8"/>
  <c r="C71" i="5"/>
  <c r="E71" i="5"/>
  <c r="D71" i="5"/>
  <c r="F42" i="8"/>
  <c r="E42" i="8"/>
  <c r="D42" i="8"/>
  <c r="J15" i="6"/>
  <c r="K15" i="6"/>
  <c r="L15" i="6"/>
  <c r="E21" i="8"/>
  <c r="D21" i="8"/>
  <c r="F21" i="8"/>
  <c r="C23" i="5"/>
  <c r="D23" i="5"/>
  <c r="E23" i="5"/>
  <c r="L17" i="7"/>
  <c r="K17" i="7"/>
  <c r="J17" i="7"/>
  <c r="C31" i="5"/>
  <c r="E31" i="5"/>
  <c r="D31" i="5"/>
  <c r="D30" i="5"/>
  <c r="C30" i="5"/>
  <c r="E30" i="5"/>
  <c r="D26" i="8"/>
  <c r="F26" i="8"/>
  <c r="E26" i="8"/>
  <c r="K22" i="8"/>
  <c r="L22" i="8"/>
  <c r="J22" i="8"/>
  <c r="E26" i="5"/>
  <c r="C26" i="5"/>
  <c r="D26" i="5"/>
  <c r="C50" i="5"/>
  <c r="E50" i="5"/>
  <c r="D50" i="5"/>
  <c r="J25" i="6"/>
  <c r="K25" i="6"/>
  <c r="L25" i="6"/>
  <c r="J28" i="8"/>
  <c r="L28" i="8"/>
  <c r="K28" i="8"/>
  <c r="D24" i="7"/>
  <c r="E24" i="7"/>
  <c r="F24" i="7"/>
  <c r="F41" i="8"/>
  <c r="E41" i="8"/>
  <c r="D41" i="8"/>
  <c r="J46" i="8"/>
  <c r="L46" i="8"/>
  <c r="K46" i="8"/>
  <c r="K34" i="6"/>
  <c r="L34" i="6"/>
  <c r="J34" i="6"/>
  <c r="K52" i="8"/>
  <c r="L52" i="8"/>
  <c r="J52" i="8"/>
  <c r="F57" i="8"/>
  <c r="D57" i="8"/>
  <c r="E57" i="8"/>
  <c r="F38" i="8"/>
  <c r="D38" i="8"/>
  <c r="E38" i="8"/>
  <c r="L40" i="6"/>
  <c r="J40" i="6"/>
  <c r="K40" i="6"/>
  <c r="C64" i="5"/>
  <c r="E64" i="5"/>
  <c r="D64" i="5"/>
  <c r="L39" i="7"/>
  <c r="J39" i="7"/>
  <c r="K39" i="7"/>
  <c r="D18" i="5"/>
  <c r="E18" i="5"/>
  <c r="C18" i="5"/>
  <c r="D22" i="8"/>
  <c r="F22" i="8"/>
  <c r="E22" i="8"/>
  <c r="C75" i="5"/>
  <c r="E75" i="5"/>
  <c r="D75" i="5"/>
  <c r="F17" i="8"/>
  <c r="E17" i="8"/>
  <c r="D17" i="8"/>
  <c r="L35" i="7"/>
  <c r="K35" i="7"/>
  <c r="J35" i="7"/>
  <c r="K49" i="8"/>
  <c r="J49" i="8"/>
  <c r="L49" i="8"/>
  <c r="E13" i="8"/>
  <c r="F13" i="8"/>
  <c r="D13" i="8"/>
  <c r="K14" i="8"/>
  <c r="L14" i="8"/>
  <c r="J14" i="8"/>
  <c r="D14" i="7"/>
  <c r="E14" i="7"/>
  <c r="F14" i="7"/>
  <c r="J54" i="6"/>
  <c r="K54" i="6"/>
  <c r="L54" i="6"/>
  <c r="D53" i="8"/>
  <c r="E53" i="8"/>
  <c r="F53" i="8"/>
  <c r="D49" i="5"/>
  <c r="C49" i="5"/>
  <c r="E49" i="5"/>
  <c r="J44" i="6"/>
  <c r="K44" i="6"/>
  <c r="L44" i="6"/>
  <c r="J10" i="6"/>
  <c r="K10" i="6"/>
  <c r="L10" i="6"/>
  <c r="F54" i="8"/>
  <c r="E54" i="8"/>
  <c r="D54" i="8"/>
  <c r="J51" i="8"/>
  <c r="L51" i="8"/>
  <c r="K51" i="8"/>
  <c r="K19" i="8"/>
  <c r="L19" i="8"/>
  <c r="J19" i="8"/>
  <c r="F44" i="8"/>
  <c r="D44" i="8"/>
  <c r="E44" i="8"/>
  <c r="D34" i="5"/>
  <c r="E34" i="5"/>
  <c r="C34" i="5"/>
  <c r="J48" i="8"/>
  <c r="L48" i="8"/>
  <c r="K48" i="8"/>
  <c r="E64" i="6"/>
  <c r="F64" i="6"/>
  <c r="D64" i="6"/>
  <c r="K20" i="8"/>
  <c r="J20" i="8"/>
  <c r="L20" i="8"/>
  <c r="F46" i="7"/>
  <c r="E46" i="7"/>
  <c r="D46" i="7"/>
  <c r="D16" i="8"/>
  <c r="E16" i="8"/>
  <c r="F16" i="8"/>
  <c r="J56" i="8"/>
  <c r="L56" i="8"/>
  <c r="K56" i="8"/>
  <c r="D37" i="8"/>
  <c r="F37" i="8"/>
  <c r="E37" i="8"/>
  <c r="L22" i="7"/>
  <c r="K22" i="7"/>
  <c r="J22" i="7"/>
  <c r="L23" i="8"/>
  <c r="K23" i="8"/>
  <c r="J23" i="8"/>
  <c r="K47" i="8"/>
  <c r="L47" i="8"/>
  <c r="J47" i="8"/>
  <c r="J45" i="8"/>
  <c r="K45" i="8"/>
  <c r="L45" i="8"/>
  <c r="E48" i="5"/>
  <c r="C48" i="5"/>
  <c r="D48" i="5"/>
  <c r="F45" i="8"/>
  <c r="D45" i="8"/>
  <c r="E45" i="8"/>
  <c r="D19" i="8"/>
  <c r="F19" i="8"/>
  <c r="E19" i="8"/>
  <c r="F55" i="8"/>
  <c r="D55" i="8"/>
  <c r="E55" i="8"/>
  <c r="J64" i="6"/>
  <c r="L64" i="6"/>
  <c r="K64" i="6"/>
  <c r="D80" i="5"/>
  <c r="C80" i="5"/>
  <c r="E80" i="5"/>
  <c r="C56" i="5"/>
  <c r="D56" i="5"/>
  <c r="E56" i="5"/>
  <c r="E28" i="7"/>
  <c r="F28" i="7"/>
  <c r="D28" i="7"/>
  <c r="C11" i="5"/>
  <c r="E11" i="5"/>
  <c r="D11" i="5"/>
  <c r="L18" i="8"/>
  <c r="J18" i="8"/>
  <c r="K18" i="8"/>
  <c r="E32" i="5"/>
  <c r="D32" i="5"/>
  <c r="C32" i="5"/>
  <c r="C15" i="5"/>
  <c r="D15" i="5"/>
  <c r="E15" i="5"/>
  <c r="E74" i="5"/>
  <c r="D74" i="5"/>
  <c r="C74" i="5"/>
  <c r="F15" i="6"/>
  <c r="E15" i="6"/>
  <c r="D15" i="6"/>
  <c r="D62" i="5"/>
  <c r="C62" i="5"/>
  <c r="E62" i="5"/>
  <c r="F25" i="6"/>
  <c r="E25" i="6"/>
  <c r="D25" i="6"/>
  <c r="C39" i="5"/>
  <c r="E39" i="5"/>
  <c r="D39" i="5"/>
  <c r="L36" i="8"/>
  <c r="K36" i="8"/>
  <c r="J36" i="8"/>
  <c r="D31" i="8"/>
  <c r="F31" i="8"/>
  <c r="E31" i="8"/>
  <c r="C14" i="5"/>
  <c r="E14" i="5"/>
  <c r="D14" i="5"/>
  <c r="C78" i="5"/>
  <c r="E78" i="5"/>
  <c r="D78" i="5"/>
  <c r="L10" i="7"/>
  <c r="K10" i="7"/>
  <c r="J10" i="7"/>
  <c r="C87" i="5"/>
  <c r="D87" i="5"/>
  <c r="E87" i="5"/>
  <c r="C40" i="5"/>
  <c r="E40" i="5"/>
  <c r="D40" i="5"/>
  <c r="D29" i="8"/>
  <c r="F29" i="8"/>
  <c r="E29" i="8"/>
  <c r="F28" i="8"/>
  <c r="E28" i="8"/>
  <c r="D28" i="8"/>
  <c r="J30" i="6"/>
  <c r="L30" i="6"/>
  <c r="K30" i="6"/>
  <c r="J14" i="7"/>
  <c r="L14" i="7"/>
  <c r="K14" i="7"/>
  <c r="F43" i="8"/>
  <c r="E43" i="8"/>
  <c r="D43" i="8"/>
  <c r="C55" i="5"/>
  <c r="E55" i="5"/>
  <c r="D55" i="5"/>
  <c r="L13" i="7"/>
  <c r="J13" i="7"/>
  <c r="K13" i="7"/>
  <c r="E22" i="5"/>
  <c r="C22" i="5"/>
  <c r="D22" i="5"/>
  <c r="L55" i="8"/>
  <c r="K55" i="8"/>
  <c r="J55" i="8"/>
  <c r="C95" i="5"/>
  <c r="D95" i="5"/>
  <c r="E95" i="5"/>
  <c r="E41" i="7"/>
  <c r="D41" i="7"/>
  <c r="F41" i="7"/>
  <c r="J11" i="7"/>
  <c r="L11" i="7"/>
  <c r="K11" i="7"/>
  <c r="F35" i="6"/>
  <c r="E35" i="6"/>
  <c r="D35" i="6"/>
  <c r="F24" i="8"/>
  <c r="E24" i="8"/>
  <c r="D24" i="8"/>
  <c r="J27" i="8"/>
  <c r="K27" i="8"/>
  <c r="L27" i="8"/>
  <c r="D38" i="7"/>
  <c r="F38" i="7"/>
  <c r="E38" i="7"/>
  <c r="J11" i="8"/>
  <c r="L11" i="8"/>
  <c r="K11" i="8"/>
  <c r="F10" i="7"/>
  <c r="D10" i="7"/>
  <c r="E10" i="7"/>
  <c r="L27" i="7"/>
  <c r="K27" i="7"/>
  <c r="J27" i="7"/>
  <c r="E67" i="5"/>
  <c r="D67" i="5"/>
  <c r="C67" i="5"/>
  <c r="F47" i="8"/>
  <c r="E47" i="8"/>
  <c r="D47" i="8"/>
  <c r="J57" i="8"/>
  <c r="K57" i="8"/>
  <c r="L57" i="8"/>
  <c r="E16" i="5"/>
  <c r="D16" i="5"/>
  <c r="C16" i="5"/>
  <c r="C90" i="5"/>
  <c r="D90" i="5"/>
  <c r="E90" i="5"/>
  <c r="K26" i="7"/>
  <c r="J26" i="7"/>
  <c r="L26" i="7"/>
  <c r="J52" i="7"/>
  <c r="K52" i="7"/>
  <c r="L52" i="7"/>
  <c r="L23" i="7"/>
  <c r="J23" i="7"/>
  <c r="K23" i="7"/>
  <c r="K9" i="6"/>
  <c r="L9" i="6"/>
  <c r="J9" i="6"/>
  <c r="L44" i="8"/>
  <c r="K44" i="8"/>
  <c r="J44" i="8"/>
  <c r="L24" i="7"/>
  <c r="K24" i="7"/>
  <c r="J24" i="7"/>
  <c r="F50" i="8"/>
  <c r="E50" i="8"/>
  <c r="D50" i="8"/>
  <c r="D24" i="6"/>
  <c r="E24" i="6"/>
  <c r="F24" i="6"/>
  <c r="E83" i="5"/>
  <c r="D83" i="5"/>
  <c r="C83" i="5"/>
  <c r="J54" i="8"/>
  <c r="K54" i="8"/>
  <c r="L54" i="8"/>
  <c r="F39" i="7"/>
  <c r="D39" i="7"/>
  <c r="E39" i="7"/>
  <c r="D98" i="5"/>
  <c r="C98" i="5"/>
  <c r="E98" i="5"/>
  <c r="F27" i="8"/>
  <c r="E27" i="8"/>
  <c r="D27" i="8"/>
  <c r="J46" i="7"/>
  <c r="K46" i="7"/>
  <c r="L46" i="7"/>
  <c r="F17" i="7"/>
  <c r="E17" i="7"/>
  <c r="D17" i="7"/>
  <c r="D56" i="8"/>
  <c r="E56" i="8"/>
  <c r="F56" i="8"/>
  <c r="E25" i="7"/>
  <c r="F25" i="7"/>
  <c r="D25" i="7"/>
  <c r="C66" i="5"/>
  <c r="E66" i="5"/>
  <c r="D66" i="5"/>
  <c r="A109" i="11"/>
  <c r="C63" i="12" a="1"/>
  <c r="C63" i="12" s="1"/>
  <c r="F72" i="12" a="1"/>
  <c r="F72" i="12" s="1"/>
  <c r="E31" i="12" a="1"/>
  <c r="E31" i="12" s="1"/>
  <c r="E45" i="12" a="1"/>
  <c r="E45" i="12" s="1"/>
  <c r="B11" i="12" a="1"/>
  <c r="B11" i="12" s="1"/>
  <c r="B94" i="12" a="1"/>
  <c r="B94" i="12" s="1"/>
  <c r="F27" i="12" a="1"/>
  <c r="F27" i="12" s="1"/>
  <c r="F97" i="12" a="1"/>
  <c r="F97" i="12" s="1"/>
  <c r="B87" i="12" a="1"/>
  <c r="B87" i="12" s="1"/>
  <c r="C5" i="12" a="1"/>
  <c r="C5" i="12" s="1"/>
  <c r="E71" i="12" a="1"/>
  <c r="E71" i="12" s="1"/>
  <c r="E55" i="12" a="1"/>
  <c r="E55" i="12" s="1"/>
  <c r="D82" i="12" a="1"/>
  <c r="D82" i="12" s="1"/>
  <c r="C6" i="12" a="1"/>
  <c r="C6" i="12" s="1"/>
  <c r="D31" i="12" a="1"/>
  <c r="D31" i="12" s="1"/>
  <c r="C42" i="12" a="1"/>
  <c r="C42" i="12" s="1"/>
  <c r="D14" i="12" a="1"/>
  <c r="D14" i="12" s="1"/>
  <c r="D100" i="12" a="1"/>
  <c r="D100" i="12" s="1"/>
  <c r="B73" i="12" a="1"/>
  <c r="B73" i="12" s="1"/>
  <c r="C51" i="12" a="1"/>
  <c r="C51" i="12" s="1"/>
  <c r="E90" i="12" a="1"/>
  <c r="E90" i="12" s="1"/>
  <c r="E86" i="12" a="1"/>
  <c r="E86" i="12" s="1"/>
  <c r="D89" i="12" a="1"/>
  <c r="D89" i="12" s="1"/>
  <c r="F80" i="12" a="1"/>
  <c r="F80" i="12" s="1"/>
  <c r="C47" i="12" a="1"/>
  <c r="C47" i="12" s="1"/>
  <c r="E20" i="12" a="1"/>
  <c r="E20" i="12" s="1"/>
  <c r="D28" i="12" a="1"/>
  <c r="D28" i="12" s="1"/>
  <c r="B7" i="12" a="1"/>
  <c r="B7" i="12" s="1"/>
  <c r="D25" i="12" a="1"/>
  <c r="D25" i="12" s="1"/>
  <c r="E19" i="12" a="1"/>
  <c r="E19" i="12" s="1"/>
  <c r="F52" i="12" a="1"/>
  <c r="F52" i="12" s="1"/>
  <c r="F96" i="12" a="1"/>
  <c r="F96" i="12" s="1"/>
  <c r="B3" i="12" a="1"/>
  <c r="B3" i="12" s="1"/>
  <c r="B19" i="12" a="1"/>
  <c r="B19" i="12" s="1"/>
  <c r="F29" i="12" a="1"/>
  <c r="F29" i="12" s="1"/>
  <c r="C93" i="12" a="1"/>
  <c r="C93" i="12" s="1"/>
  <c r="E37" i="12" a="1"/>
  <c r="E37" i="12" s="1"/>
  <c r="D18" i="12" a="1"/>
  <c r="D18" i="12" s="1"/>
  <c r="E15" i="12" a="1"/>
  <c r="E15" i="12" s="1"/>
  <c r="B57" i="12" a="1"/>
  <c r="B57" i="12" s="1"/>
  <c r="C26" i="12" a="1"/>
  <c r="C26" i="12" s="1"/>
  <c r="E80" i="12" a="1"/>
  <c r="E80" i="12" s="1"/>
  <c r="F62" i="12" a="1"/>
  <c r="F62" i="12" s="1"/>
  <c r="C99" i="12" a="1"/>
  <c r="C99" i="12" s="1"/>
  <c r="D13" i="12" a="1"/>
  <c r="D13" i="12" s="1"/>
  <c r="D22" i="12" a="1"/>
  <c r="D22" i="12" s="1"/>
  <c r="D39" i="12" a="1"/>
  <c r="D39" i="12" s="1"/>
  <c r="F19" i="12" a="1"/>
  <c r="F19" i="12" s="1"/>
  <c r="C67" i="12" a="1"/>
  <c r="C67" i="12" s="1"/>
  <c r="E95" i="12" a="1"/>
  <c r="E95" i="12" s="1"/>
  <c r="C4" i="12" a="1"/>
  <c r="C4" i="12" s="1"/>
  <c r="F68" i="12" a="1"/>
  <c r="F68" i="12" s="1"/>
  <c r="C59" i="12" a="1"/>
  <c r="C59" i="12" s="1"/>
  <c r="B70" i="12" a="1"/>
  <c r="B70" i="12" s="1"/>
  <c r="F12" i="12" a="1"/>
  <c r="F12" i="12" s="1"/>
  <c r="D97" i="12" a="1"/>
  <c r="D97" i="12" s="1"/>
  <c r="F94" i="12" a="1"/>
  <c r="F94" i="12" s="1"/>
  <c r="B35" i="12" a="1"/>
  <c r="B35" i="12" s="1"/>
  <c r="F50" i="12" a="1"/>
  <c r="F50" i="12" s="1"/>
  <c r="E88" i="12" a="1"/>
  <c r="E88" i="12" s="1"/>
  <c r="C68" i="12" a="1"/>
  <c r="C68" i="12" s="1"/>
  <c r="E94" i="12" a="1"/>
  <c r="E94" i="12" s="1"/>
  <c r="F31" i="12" a="1"/>
  <c r="F31" i="12" s="1"/>
  <c r="D72" i="12" a="1"/>
  <c r="D72" i="12" s="1"/>
  <c r="F87" i="12" a="1"/>
  <c r="F87" i="12" s="1"/>
  <c r="D4" i="12" a="1"/>
  <c r="D4" i="12" s="1"/>
  <c r="E84" i="12" a="1"/>
  <c r="E84" i="12" s="1"/>
  <c r="F88" i="12" a="1"/>
  <c r="F88" i="12" s="1"/>
  <c r="B84" i="12" a="1"/>
  <c r="B84" i="12" s="1"/>
  <c r="D34" i="12" a="1"/>
  <c r="D34" i="12" s="1"/>
  <c r="C94" i="12" a="1"/>
  <c r="C94" i="12" s="1"/>
  <c r="E8" i="12" a="1"/>
  <c r="E8" i="12" s="1"/>
  <c r="B80" i="12" a="1"/>
  <c r="B80" i="12" s="1"/>
  <c r="B8" i="12" a="1"/>
  <c r="B8" i="12" s="1"/>
  <c r="C79" i="12" a="1"/>
  <c r="C79" i="12" s="1"/>
  <c r="D12" i="12" a="1"/>
  <c r="D12" i="12" s="1"/>
  <c r="D95" i="12" a="1"/>
  <c r="D95" i="12" s="1"/>
  <c r="F8" i="12" a="1"/>
  <c r="F8" i="12" s="1"/>
  <c r="B95" i="12" a="1"/>
  <c r="B95" i="12" s="1"/>
  <c r="B4" i="12" a="1"/>
  <c r="B4" i="12" s="1"/>
  <c r="C31" i="12" a="1"/>
  <c r="C31" i="12" s="1"/>
  <c r="B15" i="12" a="1"/>
  <c r="B15" i="12" s="1"/>
  <c r="B59" i="12" a="1"/>
  <c r="B59" i="12" s="1"/>
  <c r="F44" i="12" a="1"/>
  <c r="F44" i="12" s="1"/>
  <c r="C44" i="12" a="1"/>
  <c r="C44" i="12" s="1"/>
  <c r="C97" i="12" a="1"/>
  <c r="C97" i="12" s="1"/>
  <c r="D8" i="12" a="1"/>
  <c r="D8" i="12" s="1"/>
  <c r="D70" i="12" a="1"/>
  <c r="D70" i="12" s="1"/>
  <c r="C72" i="12" a="1"/>
  <c r="C72" i="12" s="1"/>
  <c r="B58" i="12" a="1"/>
  <c r="B58" i="12" s="1"/>
  <c r="B68" i="12" a="1"/>
  <c r="B68" i="12" s="1"/>
  <c r="E72" i="12" a="1"/>
  <c r="E72" i="12" s="1"/>
  <c r="E50" i="12" a="1"/>
  <c r="E50" i="12" s="1"/>
  <c r="E36" i="12" a="1"/>
  <c r="E36" i="12" s="1"/>
  <c r="D88" i="12" a="1"/>
  <c r="D88" i="12" s="1"/>
  <c r="C58" i="12" a="1"/>
  <c r="C58" i="12" s="1"/>
  <c r="C84" i="12" a="1"/>
  <c r="C84" i="12" s="1"/>
  <c r="C80" i="12" a="1"/>
  <c r="C80" i="12" s="1"/>
  <c r="C36" i="12" a="1"/>
  <c r="C36" i="12" s="1"/>
  <c r="C35" i="12" a="1"/>
  <c r="C35" i="12" s="1"/>
  <c r="B38" i="12" a="1"/>
  <c r="B38" i="12" s="1"/>
  <c r="C50" i="12" a="1"/>
  <c r="C50" i="12" s="1"/>
  <c r="D11" i="12" a="1"/>
  <c r="D11" i="12" s="1"/>
  <c r="B12" i="12" a="1"/>
  <c r="B12" i="12" s="1"/>
  <c r="B97" i="12" a="1"/>
  <c r="B97" i="12" s="1"/>
  <c r="F36" i="12" a="1"/>
  <c r="F36" i="12" s="1"/>
  <c r="E97" i="12" a="1"/>
  <c r="E97" i="12" s="1"/>
  <c r="E70" i="12" a="1"/>
  <c r="E70" i="12" s="1"/>
  <c r="B28" i="12" a="1"/>
  <c r="B28" i="12" s="1"/>
  <c r="F11" i="12" a="1"/>
  <c r="F11" i="12" s="1"/>
  <c r="F70" i="12" a="1"/>
  <c r="F70" i="12" s="1"/>
  <c r="F4" i="12" a="1"/>
  <c r="F4" i="12" s="1"/>
  <c r="C88" i="12" a="1"/>
  <c r="C88" i="12" s="1"/>
  <c r="E4" i="12" a="1"/>
  <c r="E4" i="12" s="1"/>
  <c r="C95" i="12" a="1"/>
  <c r="C95" i="12" s="1"/>
  <c r="D84" i="12" a="1"/>
  <c r="D84" i="12" s="1"/>
  <c r="D44" i="12" a="1"/>
  <c r="D44" i="12" s="1"/>
  <c r="D79" i="12" a="1"/>
  <c r="D79" i="12" s="1"/>
  <c r="E62" i="12" a="1"/>
  <c r="E62" i="12" s="1"/>
  <c r="B34" i="12" a="1"/>
  <c r="B34" i="12" s="1"/>
  <c r="E87" i="12" a="1"/>
  <c r="E87" i="12" s="1"/>
  <c r="D68" i="12" a="1"/>
  <c r="D68" i="12" s="1"/>
  <c r="D94" i="12" a="1"/>
  <c r="D94" i="12" s="1"/>
  <c r="F34" i="12" a="1"/>
  <c r="F34" i="12" s="1"/>
  <c r="D50" i="12" a="1"/>
  <c r="D50" i="12" s="1"/>
  <c r="B79" i="12" a="1"/>
  <c r="B79" i="12" s="1"/>
  <c r="B71" i="12" a="1"/>
  <c r="B71" i="12" s="1"/>
  <c r="C89" i="12" a="1"/>
  <c r="C89" i="12" s="1"/>
  <c r="D51" i="12" a="1"/>
  <c r="D51" i="12" s="1"/>
  <c r="J21" i="12" a="1"/>
  <c r="J21" i="12" s="1"/>
  <c r="E13" i="12" a="1"/>
  <c r="E13" i="12" s="1"/>
  <c r="C54" i="12" a="1"/>
  <c r="C54" i="12" s="1"/>
  <c r="G72" i="12" a="1"/>
  <c r="G72" i="12" s="1"/>
  <c r="I35" i="12" a="1"/>
  <c r="I35" i="12" s="1"/>
  <c r="F24" i="12" a="1"/>
  <c r="F24" i="12" s="1"/>
  <c r="F37" i="12" a="1"/>
  <c r="F37" i="12" s="1"/>
  <c r="B37" i="12" a="1"/>
  <c r="B37" i="12" s="1"/>
  <c r="F7" i="12" a="1"/>
  <c r="F7" i="12" s="1"/>
  <c r="G53" i="12" a="1"/>
  <c r="G53" i="12" s="1"/>
  <c r="H95" i="12" a="1"/>
  <c r="H95" i="12" s="1"/>
  <c r="D16" i="12" a="1"/>
  <c r="D16" i="12" s="1"/>
  <c r="I97" i="12" a="1"/>
  <c r="I97" i="12" s="1"/>
  <c r="G90" i="12" a="1"/>
  <c r="G90" i="12" s="1"/>
  <c r="C76" i="12" a="1"/>
  <c r="C76" i="12" s="1"/>
  <c r="G47" i="12" a="1"/>
  <c r="G47" i="12" s="1"/>
  <c r="I32" i="12" a="1"/>
  <c r="I32" i="12" s="1"/>
  <c r="G9" i="12" a="1"/>
  <c r="G9" i="12" s="1"/>
  <c r="F69" i="12" a="1"/>
  <c r="F69" i="12" s="1"/>
  <c r="G51" i="12" a="1"/>
  <c r="G51" i="12" s="1"/>
  <c r="G39" i="12" a="1"/>
  <c r="G39" i="12" s="1"/>
  <c r="F43" i="12" a="1"/>
  <c r="F43" i="12" s="1"/>
  <c r="D91" i="12" a="1"/>
  <c r="D91" i="12" s="1"/>
  <c r="D2" i="12" a="1"/>
  <c r="D2" i="12" s="1"/>
  <c r="H63" i="12" a="1"/>
  <c r="H63" i="12" s="1"/>
  <c r="J60" i="12" a="1"/>
  <c r="J60" i="12" s="1"/>
  <c r="H59" i="12" a="1"/>
  <c r="H59" i="12" s="1"/>
  <c r="F82" i="12" a="1"/>
  <c r="F82" i="12" s="1"/>
  <c r="C61" i="12" a="1"/>
  <c r="C61" i="12" s="1"/>
  <c r="B26" i="12" a="1"/>
  <c r="B26" i="12" s="1"/>
  <c r="D63" i="12" a="1"/>
  <c r="D63" i="12" s="1"/>
  <c r="F33" i="12" a="1"/>
  <c r="F33" i="12" s="1"/>
  <c r="C12" i="12" a="1"/>
  <c r="C12" i="12" s="1"/>
  <c r="J78" i="12" a="1"/>
  <c r="J78" i="12" s="1"/>
  <c r="J41" i="12" a="1"/>
  <c r="J41" i="12" s="1"/>
  <c r="D5" i="12" a="1"/>
  <c r="D5" i="12" s="1"/>
  <c r="G74" i="12" a="1"/>
  <c r="G74" i="12" s="1"/>
  <c r="G91" i="12" a="1"/>
  <c r="G91" i="12" s="1"/>
  <c r="E89" i="12" a="1"/>
  <c r="E89" i="12" s="1"/>
  <c r="H17" i="12" a="1"/>
  <c r="H17" i="12" s="1"/>
  <c r="F41" i="12" a="1"/>
  <c r="F41" i="12" s="1"/>
  <c r="J95" i="12" a="1"/>
  <c r="J95" i="12" s="1"/>
  <c r="C64" i="12" a="1"/>
  <c r="C64" i="12" s="1"/>
  <c r="J25" i="12" a="1"/>
  <c r="J25" i="12" s="1"/>
  <c r="E49" i="12" a="1"/>
  <c r="E49" i="12" s="1"/>
  <c r="J97" i="12" a="1"/>
  <c r="J97" i="12" s="1"/>
  <c r="H101" i="12" a="1"/>
  <c r="H101" i="12" s="1"/>
  <c r="H20" i="12" a="1"/>
  <c r="H20" i="12" s="1"/>
  <c r="C18" i="12" a="1"/>
  <c r="C18" i="12" s="1"/>
  <c r="I47" i="12" a="1"/>
  <c r="I47" i="12" s="1"/>
  <c r="C55" i="12" a="1"/>
  <c r="C55" i="12" s="1"/>
  <c r="G6" i="12" a="1"/>
  <c r="G6" i="12" s="1"/>
  <c r="J76" i="12" a="1"/>
  <c r="J76" i="12" s="1"/>
  <c r="G57" i="12" a="1"/>
  <c r="G57" i="12" s="1"/>
  <c r="F32" i="12" a="1"/>
  <c r="F32" i="12" s="1"/>
  <c r="B67" i="12" a="1"/>
  <c r="B67" i="12" s="1"/>
  <c r="I63" i="12" a="1"/>
  <c r="I63" i="12" s="1"/>
  <c r="J53" i="12" a="1"/>
  <c r="J53" i="12" s="1"/>
  <c r="G66" i="12" a="1"/>
  <c r="G66" i="12" s="1"/>
  <c r="F60" i="12" a="1"/>
  <c r="F60" i="12" s="1"/>
  <c r="E42" i="12" a="1"/>
  <c r="E42" i="12" s="1"/>
  <c r="H43" i="12" a="1"/>
  <c r="H43" i="12" s="1"/>
  <c r="J49" i="12" a="1"/>
  <c r="J49" i="12" s="1"/>
  <c r="H36" i="12" a="1"/>
  <c r="H36" i="12" s="1"/>
  <c r="D21" i="12" a="1"/>
  <c r="D21" i="12" s="1"/>
  <c r="H86" i="12" a="1"/>
  <c r="H86" i="12" s="1"/>
  <c r="F77" i="12" a="1"/>
  <c r="F77" i="12" s="1"/>
  <c r="F79" i="12" a="1"/>
  <c r="F79" i="12" s="1"/>
  <c r="C83" i="12" a="1"/>
  <c r="C83" i="12" s="1"/>
  <c r="F90" i="12" a="1"/>
  <c r="F90" i="12" s="1"/>
  <c r="H81" i="12" a="1"/>
  <c r="H81" i="12" s="1"/>
  <c r="E58" i="12" a="1"/>
  <c r="E58" i="12" s="1"/>
  <c r="D6" i="12" a="1"/>
  <c r="D6" i="12" s="1"/>
  <c r="C2" i="12" a="1"/>
  <c r="C2" i="12" s="1"/>
  <c r="I50" i="12" a="1"/>
  <c r="I50" i="12" s="1"/>
  <c r="H64" i="12" a="1"/>
  <c r="H64" i="12" s="1"/>
  <c r="D74" i="12" a="1"/>
  <c r="D74" i="12" s="1"/>
  <c r="J40" i="12" a="1"/>
  <c r="J40" i="12" s="1"/>
  <c r="G22" i="12" a="1"/>
  <c r="G22" i="12" s="1"/>
  <c r="J99" i="12" a="1"/>
  <c r="J99" i="12" s="1"/>
  <c r="H77" i="12" a="1"/>
  <c r="H77" i="12" s="1"/>
  <c r="J34" i="12" a="1"/>
  <c r="J34" i="12" s="1"/>
  <c r="I9" i="12" a="1"/>
  <c r="I9" i="12" s="1"/>
  <c r="H31" i="12" a="1"/>
  <c r="H31" i="12" s="1"/>
  <c r="H40" i="12" a="1"/>
  <c r="H40" i="12" s="1"/>
  <c r="D46" i="12" a="1"/>
  <c r="D46" i="12" s="1"/>
  <c r="I12" i="12" a="1"/>
  <c r="I12" i="12" s="1"/>
  <c r="J26" i="12" a="1"/>
  <c r="J26" i="12" s="1"/>
  <c r="J74" i="12" a="1"/>
  <c r="J74" i="12" s="1"/>
  <c r="I10" i="12" a="1"/>
  <c r="I10" i="12" s="1"/>
  <c r="D85" i="12" a="1"/>
  <c r="D85" i="12" s="1"/>
  <c r="D96" i="12" a="1"/>
  <c r="D96" i="12" s="1"/>
  <c r="B30" i="12" a="1"/>
  <c r="B30" i="12" s="1"/>
  <c r="E77" i="12" a="1"/>
  <c r="E77" i="12" s="1"/>
  <c r="I72" i="12" a="1"/>
  <c r="I72" i="12" s="1"/>
  <c r="G60" i="12" a="1"/>
  <c r="G60" i="12" s="1"/>
  <c r="H79" i="12" a="1"/>
  <c r="H79" i="12" s="1"/>
  <c r="G28" i="12" a="1"/>
  <c r="G28" i="12" s="1"/>
  <c r="G14" i="12" a="1"/>
  <c r="G14" i="12" s="1"/>
  <c r="F91" i="12" a="1"/>
  <c r="F91" i="12" s="1"/>
  <c r="H25" i="12" a="1"/>
  <c r="H25" i="12" s="1"/>
  <c r="G23" i="12" a="1"/>
  <c r="G23" i="12" s="1"/>
  <c r="G11" i="12" a="1"/>
  <c r="G11" i="12" s="1"/>
  <c r="H85" i="12" a="1"/>
  <c r="H85" i="12" s="1"/>
  <c r="H47" i="12" a="1"/>
  <c r="H47" i="12" s="1"/>
  <c r="I68" i="12" a="1"/>
  <c r="I68" i="12" s="1"/>
  <c r="H9" i="12" a="1"/>
  <c r="H9" i="12" s="1"/>
  <c r="I2" i="12" a="1"/>
  <c r="I2" i="12" s="1"/>
  <c r="G42" i="12" a="1"/>
  <c r="G42" i="12" s="1"/>
  <c r="I26" i="12" a="1"/>
  <c r="I26" i="12" s="1"/>
  <c r="C91" i="12" a="1"/>
  <c r="C91" i="12" s="1"/>
  <c r="H2" i="12" a="1"/>
  <c r="H2" i="12" s="1"/>
  <c r="I84" i="12" a="1"/>
  <c r="I84" i="12" s="1"/>
  <c r="I73" i="12" a="1"/>
  <c r="I73" i="12" s="1"/>
  <c r="C33" i="12" a="1"/>
  <c r="C33" i="12" s="1"/>
  <c r="H84" i="12" a="1"/>
  <c r="H84" i="12" s="1"/>
  <c r="F23" i="12" a="1"/>
  <c r="F23" i="12" s="1"/>
  <c r="G70" i="12" a="1"/>
  <c r="G70" i="12" s="1"/>
  <c r="B64" i="12" a="1"/>
  <c r="B64" i="12" s="1"/>
  <c r="I42" i="12" a="1"/>
  <c r="I42" i="12" s="1"/>
  <c r="I71" i="12" a="1"/>
  <c r="I71" i="12" s="1"/>
  <c r="B29" i="12" a="1"/>
  <c r="B29" i="12" s="1"/>
  <c r="I91" i="12" a="1"/>
  <c r="I91" i="12" s="1"/>
  <c r="F46" i="12" a="1"/>
  <c r="F46" i="12" s="1"/>
  <c r="I41" i="12" a="1"/>
  <c r="I41" i="12" s="1"/>
  <c r="C32" i="12" a="1"/>
  <c r="C32" i="12" s="1"/>
  <c r="B88" i="12" a="1"/>
  <c r="B88" i="12" s="1"/>
  <c r="H13" i="12" a="1"/>
  <c r="H13" i="12" s="1"/>
  <c r="J73" i="12" a="1"/>
  <c r="J73" i="12" s="1"/>
  <c r="B63" i="12" a="1"/>
  <c r="B63" i="12" s="1"/>
  <c r="B32" i="12" a="1"/>
  <c r="B32" i="12" s="1"/>
  <c r="I101" i="12" a="1"/>
  <c r="I101" i="12" s="1"/>
  <c r="H71" i="12" a="1"/>
  <c r="H71" i="12" s="1"/>
  <c r="C48" i="12" a="1"/>
  <c r="C48" i="12" s="1"/>
  <c r="F48" i="12" a="1"/>
  <c r="F48" i="12" s="1"/>
  <c r="D9" i="12" a="1"/>
  <c r="D9" i="12" s="1"/>
  <c r="G89" i="12" a="1"/>
  <c r="G89" i="12" s="1"/>
  <c r="J47" i="12" a="1"/>
  <c r="J47" i="12" s="1"/>
  <c r="B90" i="12" a="1"/>
  <c r="B90" i="12" s="1"/>
  <c r="C41" i="12" a="1"/>
  <c r="C41" i="12" s="1"/>
  <c r="B98" i="12" a="1"/>
  <c r="B98" i="12" s="1"/>
  <c r="I58" i="12" a="1"/>
  <c r="I58" i="12" s="1"/>
  <c r="G65" i="12" a="1"/>
  <c r="G65" i="12" s="1"/>
  <c r="F14" i="12" a="1"/>
  <c r="F14" i="12" s="1"/>
  <c r="J92" i="12" a="1"/>
  <c r="J92" i="12" s="1"/>
  <c r="D56" i="12" a="1"/>
  <c r="D56" i="12" s="1"/>
  <c r="G12" i="12" a="1"/>
  <c r="G12" i="12" s="1"/>
  <c r="E30" i="12" a="1"/>
  <c r="E30" i="12" s="1"/>
  <c r="C101" i="12" a="1"/>
  <c r="C101" i="12" s="1"/>
  <c r="I23" i="12" a="1"/>
  <c r="I23" i="12" s="1"/>
  <c r="F89" i="12" a="1"/>
  <c r="F89" i="12" s="1"/>
  <c r="E82" i="12" a="1"/>
  <c r="E82" i="12" s="1"/>
  <c r="J7" i="12" a="1"/>
  <c r="J7" i="12" s="1"/>
  <c r="I24" i="12" a="1"/>
  <c r="I24" i="12" s="1"/>
  <c r="D43" i="12" a="1"/>
  <c r="D43" i="12" s="1"/>
  <c r="C34" i="12" a="1"/>
  <c r="C34" i="12" s="1"/>
  <c r="G96" i="12" a="1"/>
  <c r="G96" i="12" s="1"/>
  <c r="D66" i="12" a="1"/>
  <c r="D66" i="12" s="1"/>
  <c r="I19" i="12" a="1"/>
  <c r="I19" i="12" s="1"/>
  <c r="I66" i="12" a="1"/>
  <c r="I66" i="12" s="1"/>
  <c r="H55" i="12" a="1"/>
  <c r="H55" i="12" s="1"/>
  <c r="F64" i="12" a="1"/>
  <c r="F64" i="12" s="1"/>
  <c r="C98" i="12" a="1"/>
  <c r="C98" i="12" s="1"/>
  <c r="B81" i="12" a="1"/>
  <c r="B81" i="12" s="1"/>
  <c r="J43" i="12" a="1"/>
  <c r="J43" i="12" s="1"/>
  <c r="H7" i="12" a="1"/>
  <c r="H7" i="12" s="1"/>
  <c r="E51" i="12" a="1"/>
  <c r="E51" i="12" s="1"/>
  <c r="G68" i="12" a="1"/>
  <c r="G68" i="12" s="1"/>
  <c r="G76" i="12" a="1"/>
  <c r="G76" i="12" s="1"/>
  <c r="G71" i="12" a="1"/>
  <c r="G71" i="12" s="1"/>
  <c r="B21" i="12" a="1"/>
  <c r="B21" i="12" s="1"/>
  <c r="B39" i="12" a="1"/>
  <c r="B39" i="12" s="1"/>
  <c r="I8" i="12" a="1"/>
  <c r="I8" i="12" s="1"/>
  <c r="G31" i="12" a="1"/>
  <c r="G31" i="12" s="1"/>
  <c r="G4" i="12" a="1"/>
  <c r="G4" i="12" s="1"/>
  <c r="J14" i="12" a="1"/>
  <c r="J14" i="12" s="1"/>
  <c r="E17" i="12" a="1"/>
  <c r="E17" i="12" s="1"/>
  <c r="E18" i="12" a="1"/>
  <c r="E18" i="12" s="1"/>
  <c r="H69" i="12" a="1"/>
  <c r="H69" i="12" s="1"/>
  <c r="D65" i="12" a="1"/>
  <c r="D65" i="12" s="1"/>
  <c r="F51" i="12" a="1"/>
  <c r="F51" i="12" s="1"/>
  <c r="C3" i="12" a="1"/>
  <c r="C3" i="12" s="1"/>
  <c r="E65" i="12" a="1"/>
  <c r="E65" i="12" s="1"/>
  <c r="C70" i="12" a="1"/>
  <c r="C70" i="12" s="1"/>
  <c r="B91" i="12" a="1"/>
  <c r="B91" i="12" s="1"/>
  <c r="D59" i="12" a="1"/>
  <c r="D59" i="12" s="1"/>
  <c r="I62" i="12" a="1"/>
  <c r="I62" i="12" s="1"/>
  <c r="E73" i="12" a="1"/>
  <c r="E73" i="12" s="1"/>
  <c r="G38" i="12" a="1"/>
  <c r="G38" i="12" s="1"/>
  <c r="H65" i="12" a="1"/>
  <c r="H65" i="12" s="1"/>
  <c r="E54" i="12" a="1"/>
  <c r="E54" i="12" s="1"/>
  <c r="E2" i="12" a="1"/>
  <c r="E2" i="12" s="1"/>
  <c r="I14" i="12" a="1"/>
  <c r="I14" i="12" s="1"/>
  <c r="J61" i="12" a="1"/>
  <c r="J61" i="12" s="1"/>
  <c r="B85" i="12" a="1"/>
  <c r="B85" i="12" s="1"/>
  <c r="G59" i="12" a="1"/>
  <c r="G59" i="12" s="1"/>
  <c r="E100" i="12" a="1"/>
  <c r="E100" i="12" s="1"/>
  <c r="H39" i="12" a="1"/>
  <c r="H39" i="12" s="1"/>
  <c r="E68" i="12" a="1"/>
  <c r="E68" i="12" s="1"/>
  <c r="I70" i="12" a="1"/>
  <c r="I70" i="12" s="1"/>
  <c r="D60" i="12" a="1"/>
  <c r="D60" i="12" s="1"/>
  <c r="F74" i="12" a="1"/>
  <c r="F74" i="12" s="1"/>
  <c r="F67" i="12" a="1"/>
  <c r="F67" i="12" s="1"/>
  <c r="J62" i="12" a="1"/>
  <c r="J62" i="12" s="1"/>
  <c r="G18" i="12" a="1"/>
  <c r="G18" i="12" s="1"/>
  <c r="F39" i="12" a="1"/>
  <c r="F39" i="12" s="1"/>
  <c r="D93" i="12" a="1"/>
  <c r="D93" i="12" s="1"/>
  <c r="I25" i="12" a="1"/>
  <c r="I25" i="12" s="1"/>
  <c r="F3" i="12" a="1"/>
  <c r="F3" i="12" s="1"/>
  <c r="J82" i="12" a="1"/>
  <c r="J82" i="12" s="1"/>
  <c r="H33" i="12" a="1"/>
  <c r="H33" i="12" s="1"/>
  <c r="F25" i="12" a="1"/>
  <c r="F25" i="12" s="1"/>
  <c r="H38" i="12" a="1"/>
  <c r="H38" i="12" s="1"/>
  <c r="H42" i="12" a="1"/>
  <c r="H42" i="12" s="1"/>
  <c r="H78" i="12" a="1"/>
  <c r="H78" i="12" s="1"/>
  <c r="J27" i="12" a="1"/>
  <c r="J27" i="12" s="1"/>
  <c r="E67" i="12" a="1"/>
  <c r="E67" i="12" s="1"/>
  <c r="D49" i="12" a="1"/>
  <c r="D49" i="12" s="1"/>
  <c r="J98" i="12" a="1"/>
  <c r="J98" i="12" s="1"/>
  <c r="F86" i="12" a="1"/>
  <c r="F86" i="12" s="1"/>
  <c r="H54" i="12" a="1"/>
  <c r="H54" i="12" s="1"/>
  <c r="J77" i="12" a="1"/>
  <c r="J77" i="12" s="1"/>
  <c r="B2" i="12" a="1"/>
  <c r="B2" i="12" s="1"/>
  <c r="B62" i="12" a="1"/>
  <c r="B62" i="12" s="1"/>
  <c r="E32" i="12" a="1"/>
  <c r="E32" i="12" s="1"/>
  <c r="J45" i="12" a="1"/>
  <c r="J45" i="12" s="1"/>
  <c r="J51" i="12" a="1"/>
  <c r="J51" i="12" s="1"/>
  <c r="E81" i="12" a="1"/>
  <c r="E81" i="12" s="1"/>
  <c r="C9" i="12" a="1"/>
  <c r="C9" i="12" s="1"/>
  <c r="F13" i="12" a="1"/>
  <c r="F13" i="12" s="1"/>
  <c r="H58" i="12" a="1"/>
  <c r="H58" i="12" s="1"/>
  <c r="C23" i="12" a="1"/>
  <c r="C23" i="12" s="1"/>
  <c r="I20" i="12" a="1"/>
  <c r="I20" i="12" s="1"/>
  <c r="D98" i="12" a="1"/>
  <c r="D98" i="12" s="1"/>
  <c r="I21" i="12" a="1"/>
  <c r="I21" i="12" s="1"/>
  <c r="I82" i="12" a="1"/>
  <c r="I82" i="12" s="1"/>
  <c r="F17" i="12" a="1"/>
  <c r="F17" i="12" s="1"/>
  <c r="G64" i="12" a="1"/>
  <c r="G64" i="12" s="1"/>
  <c r="J28" i="12" a="1"/>
  <c r="J28" i="12" s="1"/>
  <c r="F85" i="12" a="1"/>
  <c r="F85" i="12" s="1"/>
  <c r="J29" i="12" a="1"/>
  <c r="J29" i="12" s="1"/>
  <c r="B99" i="12" a="1"/>
  <c r="B99" i="12" s="1"/>
  <c r="E44" i="12" a="1"/>
  <c r="E44" i="12" s="1"/>
  <c r="I74" i="12" a="1"/>
  <c r="I74" i="12" s="1"/>
  <c r="H21" i="12" a="1"/>
  <c r="H21" i="12" s="1"/>
  <c r="G92" i="12" a="1"/>
  <c r="G92" i="12" s="1"/>
  <c r="H44" i="12" a="1"/>
  <c r="H44" i="12" s="1"/>
  <c r="D7" i="12" a="1"/>
  <c r="D7" i="12" s="1"/>
  <c r="I93" i="12" a="1"/>
  <c r="I93" i="12" s="1"/>
  <c r="I49" i="12" a="1"/>
  <c r="I49" i="12" s="1"/>
  <c r="H5" i="12" a="1"/>
  <c r="H5" i="12" s="1"/>
  <c r="H27" i="12" a="1"/>
  <c r="H27" i="12" s="1"/>
  <c r="I60" i="12" a="1"/>
  <c r="I60" i="12" s="1"/>
  <c r="J17" i="12" a="1"/>
  <c r="J17" i="12" s="1"/>
  <c r="F93" i="12" a="1"/>
  <c r="F93" i="12" s="1"/>
  <c r="G85" i="12" a="1"/>
  <c r="G85" i="12" s="1"/>
  <c r="I11" i="12" a="1"/>
  <c r="I11" i="12" s="1"/>
  <c r="E63" i="12" a="1"/>
  <c r="E63" i="12" s="1"/>
  <c r="J64" i="12" a="1"/>
  <c r="J64" i="12" s="1"/>
  <c r="I5" i="12" a="1"/>
  <c r="I5" i="12" s="1"/>
  <c r="G99" i="12" a="1"/>
  <c r="G99" i="12" s="1"/>
  <c r="G44" i="12" a="1"/>
  <c r="G44" i="12" s="1"/>
  <c r="G43" i="12" a="1"/>
  <c r="G43" i="12" s="1"/>
  <c r="D52" i="12" a="1"/>
  <c r="D52" i="12" s="1"/>
  <c r="D62" i="12" a="1"/>
  <c r="D62" i="12" s="1"/>
  <c r="E92" i="12" a="1"/>
  <c r="E92" i="12" s="1"/>
  <c r="C29" i="12" a="1"/>
  <c r="C29" i="12" s="1"/>
  <c r="H62" i="12" a="1"/>
  <c r="H62" i="12" s="1"/>
  <c r="B96" i="12" a="1"/>
  <c r="B96" i="12" s="1"/>
  <c r="J80" i="12" a="1"/>
  <c r="J80" i="12" s="1"/>
  <c r="E16" i="12" a="1"/>
  <c r="E16" i="12" s="1"/>
  <c r="J13" i="12" a="1"/>
  <c r="J13" i="12" s="1"/>
  <c r="F16" i="12" a="1"/>
  <c r="F16" i="12" s="1"/>
  <c r="D77" i="12" a="1"/>
  <c r="D77" i="12" s="1"/>
  <c r="H32" i="12" a="1"/>
  <c r="H32" i="12" s="1"/>
  <c r="F45" i="12" a="1"/>
  <c r="F45" i="12" s="1"/>
  <c r="J6" i="12" a="1"/>
  <c r="J6" i="12" s="1"/>
  <c r="D37" i="12" a="1"/>
  <c r="D37" i="12" s="1"/>
  <c r="D15" i="12" a="1"/>
  <c r="D15" i="12" s="1"/>
  <c r="C53" i="12" a="1"/>
  <c r="C53" i="12" s="1"/>
  <c r="G62" i="12" a="1"/>
  <c r="G62" i="12" s="1"/>
  <c r="E34" i="12" a="1"/>
  <c r="E34" i="12" s="1"/>
  <c r="D17" i="12" a="1"/>
  <c r="D17" i="12" s="1"/>
  <c r="H34" i="12" a="1"/>
  <c r="H34" i="12" s="1"/>
  <c r="J72" i="12" a="1"/>
  <c r="J72" i="12" s="1"/>
  <c r="I18" i="12" a="1"/>
  <c r="I18" i="12" s="1"/>
  <c r="E33" i="12" a="1"/>
  <c r="E33" i="12" s="1"/>
  <c r="E43" i="12" a="1"/>
  <c r="E43" i="12" s="1"/>
  <c r="I7" i="12" a="1"/>
  <c r="I7" i="12" s="1"/>
  <c r="D41" i="12" a="1"/>
  <c r="D41" i="12" s="1"/>
  <c r="I86" i="12" a="1"/>
  <c r="I86" i="12" s="1"/>
  <c r="G3" i="12" a="1"/>
  <c r="G3" i="12" s="1"/>
  <c r="D23" i="12" a="1"/>
  <c r="D23" i="12" s="1"/>
  <c r="J4" i="12" a="1"/>
  <c r="J4" i="12" s="1"/>
  <c r="E14" i="12" a="1"/>
  <c r="E14" i="12" s="1"/>
  <c r="F84" i="12" a="1"/>
  <c r="F84" i="12" s="1"/>
  <c r="F30" i="12" a="1"/>
  <c r="F30" i="12" s="1"/>
  <c r="F53" i="12" a="1"/>
  <c r="F53" i="12" s="1"/>
  <c r="H90" i="12" a="1"/>
  <c r="H90" i="12" s="1"/>
  <c r="G40" i="12" a="1"/>
  <c r="G40" i="12" s="1"/>
  <c r="G33" i="12" a="1"/>
  <c r="G33" i="12" s="1"/>
  <c r="I67" i="12" a="1"/>
  <c r="I67" i="12" s="1"/>
  <c r="H24" i="12" a="1"/>
  <c r="H24" i="12" s="1"/>
  <c r="I37" i="12" a="1"/>
  <c r="I37" i="12" s="1"/>
  <c r="J84" i="12" a="1"/>
  <c r="J84" i="12" s="1"/>
  <c r="J50" i="12" a="1"/>
  <c r="J50" i="12" s="1"/>
  <c r="G101" i="12" a="1"/>
  <c r="G101" i="12" s="1"/>
  <c r="J15" i="12" a="1"/>
  <c r="J15" i="12" s="1"/>
  <c r="I99" i="12" a="1"/>
  <c r="I99" i="12" s="1"/>
  <c r="B23" i="12" a="1"/>
  <c r="B23" i="12" s="1"/>
  <c r="H6" i="12" a="1"/>
  <c r="H6" i="12" s="1"/>
  <c r="D76" i="12" a="1"/>
  <c r="D76" i="12" s="1"/>
  <c r="I76" i="12" a="1"/>
  <c r="I76" i="12" s="1"/>
  <c r="G95" i="12" a="1"/>
  <c r="G95" i="12" s="1"/>
  <c r="D24" i="12" a="1"/>
  <c r="D24" i="12" s="1"/>
  <c r="G16" i="12" a="1"/>
  <c r="G16" i="12" s="1"/>
  <c r="I46" i="12" a="1"/>
  <c r="I46" i="12" s="1"/>
  <c r="I17" i="12" a="1"/>
  <c r="I17" i="12" s="1"/>
  <c r="D48" i="12" a="1"/>
  <c r="D48" i="12" s="1"/>
  <c r="C8" i="12" a="1"/>
  <c r="C8" i="12" s="1"/>
  <c r="J88" i="12" a="1"/>
  <c r="J88" i="12" s="1"/>
  <c r="G26" i="12" a="1"/>
  <c r="G26" i="12" s="1"/>
  <c r="H61" i="12" a="1"/>
  <c r="H61" i="12" s="1"/>
  <c r="D33" i="12" a="1"/>
  <c r="D33" i="12" s="1"/>
  <c r="F65" i="12" a="1"/>
  <c r="F65" i="12" s="1"/>
  <c r="I83" i="12" a="1"/>
  <c r="I83" i="12" s="1"/>
  <c r="D36" i="12" a="1"/>
  <c r="D36" i="12" s="1"/>
  <c r="I95" i="12" a="1"/>
  <c r="I95" i="12" s="1"/>
  <c r="H15" i="12" a="1"/>
  <c r="H15" i="12" s="1"/>
  <c r="E28" i="12" a="1"/>
  <c r="E28" i="12" s="1"/>
  <c r="H76" i="12" a="1"/>
  <c r="H76" i="12" s="1"/>
  <c r="D73" i="12" a="1"/>
  <c r="D73" i="12" s="1"/>
  <c r="J20" i="12" a="1"/>
  <c r="J20" i="12" s="1"/>
  <c r="E59" i="12" a="1"/>
  <c r="E59" i="12" s="1"/>
  <c r="H11" i="12" a="1"/>
  <c r="H11" i="12" s="1"/>
  <c r="J32" i="12" a="1"/>
  <c r="J32" i="12" s="1"/>
  <c r="G97" i="12" a="1"/>
  <c r="G97" i="12" s="1"/>
  <c r="E101" i="12" a="1"/>
  <c r="E101" i="12" s="1"/>
  <c r="H16" i="12" a="1"/>
  <c r="H16" i="12" s="1"/>
  <c r="I80" i="12" a="1"/>
  <c r="I80" i="12" s="1"/>
  <c r="J31" i="12" a="1"/>
  <c r="J31" i="12" s="1"/>
  <c r="F59" i="12" a="1"/>
  <c r="F59" i="12" s="1"/>
  <c r="E12" i="12" a="1"/>
  <c r="E12" i="12" s="1"/>
  <c r="H14" i="12" a="1"/>
  <c r="H14" i="12" s="1"/>
  <c r="B72" i="12" a="1"/>
  <c r="B72" i="12" s="1"/>
  <c r="E75" i="12" a="1"/>
  <c r="E75" i="12" s="1"/>
  <c r="C62" i="12" a="1"/>
  <c r="C62" i="12" s="1"/>
  <c r="C27" i="12" a="1"/>
  <c r="C27" i="12" s="1"/>
  <c r="J36" i="12" a="1"/>
  <c r="J36" i="12" s="1"/>
  <c r="J11" i="12" a="1"/>
  <c r="J11" i="12" s="1"/>
  <c r="G15" i="12" a="1"/>
  <c r="G15" i="12" s="1"/>
  <c r="H37" i="12" a="1"/>
  <c r="H37" i="12" s="1"/>
  <c r="B24" i="12" a="1"/>
  <c r="B24" i="12" s="1"/>
  <c r="F78" i="12" a="1"/>
  <c r="F78" i="12" s="1"/>
  <c r="D38" i="12" a="1"/>
  <c r="D38" i="12" s="1"/>
  <c r="I77" i="12" a="1"/>
  <c r="I77" i="12" s="1"/>
  <c r="J12" i="12" a="1"/>
  <c r="J12" i="12" s="1"/>
  <c r="J75" i="12" a="1"/>
  <c r="J75" i="12" s="1"/>
  <c r="I36" i="12" a="1"/>
  <c r="I36" i="12" s="1"/>
  <c r="E40" i="12" a="1"/>
  <c r="E40" i="12" s="1"/>
  <c r="F15" i="12" a="1"/>
  <c r="F15" i="12" s="1"/>
  <c r="B27" i="12" a="1"/>
  <c r="B27" i="12" s="1"/>
  <c r="G94" i="12" a="1"/>
  <c r="G94" i="12" s="1"/>
  <c r="G30" i="12" a="1"/>
  <c r="G30" i="12" s="1"/>
  <c r="H98" i="12" a="1"/>
  <c r="H98" i="12" s="1"/>
  <c r="I96" i="12" a="1"/>
  <c r="I96" i="12" s="1"/>
  <c r="I54" i="12" a="1"/>
  <c r="I54" i="12" s="1"/>
  <c r="C15" i="12" a="1"/>
  <c r="C15" i="12" s="1"/>
  <c r="D99" i="12" a="1"/>
  <c r="D99" i="12" s="1"/>
  <c r="J39" i="12" a="1"/>
  <c r="J39" i="12" s="1"/>
  <c r="I13" i="12" a="1"/>
  <c r="I13" i="12" s="1"/>
  <c r="J46" i="12" a="1"/>
  <c r="J46" i="12" s="1"/>
  <c r="H30" i="12" a="1"/>
  <c r="H30" i="12" s="1"/>
  <c r="F57" i="12" a="1"/>
  <c r="F57" i="12" s="1"/>
  <c r="J24" i="12" a="1"/>
  <c r="J24" i="12" s="1"/>
  <c r="J71" i="12" a="1"/>
  <c r="J71" i="12" s="1"/>
  <c r="E5" i="12" a="1"/>
  <c r="E5" i="12" s="1"/>
  <c r="C46" i="12" a="1"/>
  <c r="C46" i="12" s="1"/>
  <c r="C17" i="12" a="1"/>
  <c r="C17" i="12" s="1"/>
  <c r="I79" i="12" a="1"/>
  <c r="I79" i="12" s="1"/>
  <c r="G93" i="12" a="1"/>
  <c r="G93" i="12" s="1"/>
  <c r="C52" i="12" a="1"/>
  <c r="C52" i="12" s="1"/>
  <c r="B61" i="12" a="1"/>
  <c r="B61" i="12" s="1"/>
  <c r="C49" i="12" a="1"/>
  <c r="C49" i="12" s="1"/>
  <c r="C100" i="12" a="1"/>
  <c r="C100" i="12" s="1"/>
  <c r="J18" i="12" a="1"/>
  <c r="J18" i="12" s="1"/>
  <c r="D54" i="12" a="1"/>
  <c r="D54" i="12" s="1"/>
  <c r="I55" i="12" a="1"/>
  <c r="I55" i="12" s="1"/>
  <c r="H49" i="12" a="1"/>
  <c r="H49" i="12" s="1"/>
  <c r="F92" i="12" a="1"/>
  <c r="F92" i="12" s="1"/>
  <c r="I34" i="12" a="1"/>
  <c r="I34" i="12" s="1"/>
  <c r="E93" i="12" a="1"/>
  <c r="E93" i="12" s="1"/>
  <c r="B69" i="12" a="1"/>
  <c r="B69" i="12" s="1"/>
  <c r="D87" i="12" a="1"/>
  <c r="D87" i="12" s="1"/>
  <c r="E23" i="12" a="1"/>
  <c r="E23" i="12" s="1"/>
  <c r="D40" i="12" a="1"/>
  <c r="D40" i="12" s="1"/>
  <c r="E78" i="12" a="1"/>
  <c r="E78" i="12" s="1"/>
  <c r="G24" i="12" a="1"/>
  <c r="G24" i="12" s="1"/>
  <c r="B50" i="12" a="1"/>
  <c r="B50" i="12" s="1"/>
  <c r="D83" i="12" a="1"/>
  <c r="D83" i="12" s="1"/>
  <c r="C14" i="12" a="1"/>
  <c r="C14" i="12" s="1"/>
  <c r="J22" i="12" a="1"/>
  <c r="J22" i="12" s="1"/>
  <c r="H83" i="12" a="1"/>
  <c r="H83" i="12" s="1"/>
  <c r="B14" i="12" a="1"/>
  <c r="B14" i="12" s="1"/>
  <c r="C24" i="12" a="1"/>
  <c r="C24" i="12" s="1"/>
  <c r="J65" i="12" a="1"/>
  <c r="J65" i="12" s="1"/>
  <c r="B47" i="12" a="1"/>
  <c r="B47" i="12" s="1"/>
  <c r="F35" i="12" a="1"/>
  <c r="F35" i="12" s="1"/>
  <c r="J90" i="12" a="1"/>
  <c r="J90" i="12" s="1"/>
  <c r="B100" i="12" a="1"/>
  <c r="B100" i="12" s="1"/>
  <c r="E9" i="12" a="1"/>
  <c r="E9" i="12" s="1"/>
  <c r="J23" i="12" a="1"/>
  <c r="J23" i="12" s="1"/>
  <c r="H29" i="12" a="1"/>
  <c r="H29" i="12" s="1"/>
  <c r="H12" i="12" a="1"/>
  <c r="H12" i="12" s="1"/>
  <c r="G10" i="12" a="1"/>
  <c r="G10" i="12" s="1"/>
  <c r="H48" i="12" a="1"/>
  <c r="H48" i="12" s="1"/>
  <c r="D20" i="12" a="1"/>
  <c r="D20" i="12" s="1"/>
  <c r="G46" i="12" a="1"/>
  <c r="G46" i="12" s="1"/>
  <c r="E46" i="12" a="1"/>
  <c r="E46" i="12" s="1"/>
  <c r="B6" i="12" a="1"/>
  <c r="B6" i="12" s="1"/>
  <c r="G27" i="12" a="1"/>
  <c r="G27" i="12" s="1"/>
  <c r="E52" i="12" a="1"/>
  <c r="E52" i="12" s="1"/>
  <c r="H87" i="12" a="1"/>
  <c r="H87" i="12" s="1"/>
  <c r="E11" i="12" a="1"/>
  <c r="E11" i="12" s="1"/>
  <c r="C16" i="12" a="1"/>
  <c r="C16" i="12" s="1"/>
  <c r="H53" i="12" a="1"/>
  <c r="H53" i="12" s="1"/>
  <c r="C60" i="12" a="1"/>
  <c r="C60" i="12" s="1"/>
  <c r="G77" i="12" a="1"/>
  <c r="G77" i="12" s="1"/>
  <c r="J54" i="12" a="1"/>
  <c r="J54" i="12" s="1"/>
  <c r="I44" i="12" a="1"/>
  <c r="I44" i="12" s="1"/>
  <c r="J9" i="12" a="1"/>
  <c r="J9" i="12" s="1"/>
  <c r="H97" i="12" a="1"/>
  <c r="H97" i="12" s="1"/>
  <c r="G55" i="12" a="1"/>
  <c r="G55" i="12" s="1"/>
  <c r="H22" i="12" a="1"/>
  <c r="H22" i="12" s="1"/>
  <c r="G58" i="12" a="1"/>
  <c r="G58" i="12" s="1"/>
  <c r="C11" i="12" a="1"/>
  <c r="C11" i="12" s="1"/>
  <c r="B51" i="12" a="1"/>
  <c r="B51" i="12" s="1"/>
  <c r="E85" i="12" a="1"/>
  <c r="E85" i="12" s="1"/>
  <c r="E98" i="12" a="1"/>
  <c r="E98" i="12" s="1"/>
  <c r="I94" i="12" a="1"/>
  <c r="I94" i="12" s="1"/>
  <c r="E53" i="12" a="1"/>
  <c r="E53" i="12" s="1"/>
  <c r="G20" i="12" a="1"/>
  <c r="G20" i="12" s="1"/>
  <c r="E10" i="12" a="1"/>
  <c r="E10" i="12" s="1"/>
  <c r="G69" i="12" a="1"/>
  <c r="G69" i="12" s="1"/>
  <c r="C92" i="12" a="1"/>
  <c r="C92" i="12" s="1"/>
  <c r="C69" i="12" a="1"/>
  <c r="C69" i="12" s="1"/>
  <c r="B36" i="12" a="1"/>
  <c r="B36" i="12" s="1"/>
  <c r="D53" i="12" a="1"/>
  <c r="D53" i="12" s="1"/>
  <c r="E74" i="12" a="1"/>
  <c r="E74" i="12" s="1"/>
  <c r="D78" i="12" a="1"/>
  <c r="D78" i="12" s="1"/>
  <c r="I90" i="12" a="1"/>
  <c r="I90" i="12" s="1"/>
  <c r="B45" i="12" a="1"/>
  <c r="B45" i="12" s="1"/>
  <c r="E41" i="12" a="1"/>
  <c r="E41" i="12" s="1"/>
  <c r="D45" i="12" a="1"/>
  <c r="D45" i="12" s="1"/>
  <c r="B22" i="12" a="1"/>
  <c r="B22" i="12" s="1"/>
  <c r="B46" i="12" a="1"/>
  <c r="B46" i="12" s="1"/>
  <c r="H35" i="12" a="1"/>
  <c r="H35" i="12" s="1"/>
  <c r="G41" i="12" a="1"/>
  <c r="G41" i="12" s="1"/>
  <c r="H3" i="12" a="1"/>
  <c r="H3" i="12" s="1"/>
  <c r="G79" i="12" a="1"/>
  <c r="G79" i="12" s="1"/>
  <c r="H8" i="12" a="1"/>
  <c r="H8" i="12" s="1"/>
  <c r="J67" i="12" a="1"/>
  <c r="J67" i="12" s="1"/>
  <c r="G19" i="12" a="1"/>
  <c r="G19" i="12" s="1"/>
  <c r="I31" i="12" a="1"/>
  <c r="I31" i="12" s="1"/>
  <c r="B41" i="12" a="1"/>
  <c r="B41" i="12" s="1"/>
  <c r="G36" i="12" a="1"/>
  <c r="G36" i="12" s="1"/>
  <c r="G75" i="12" a="1"/>
  <c r="G75" i="12" s="1"/>
  <c r="I100" i="12" a="1"/>
  <c r="I100" i="12" s="1"/>
  <c r="B25" i="12" a="1"/>
  <c r="B25" i="12" s="1"/>
  <c r="J81" i="12" a="1"/>
  <c r="J81" i="12" s="1"/>
  <c r="D55" i="12" a="1"/>
  <c r="D55" i="12" s="1"/>
  <c r="B74" i="12" a="1"/>
  <c r="B74" i="12" s="1"/>
  <c r="F95" i="12" a="1"/>
  <c r="F95" i="12" s="1"/>
  <c r="F9" i="12" a="1"/>
  <c r="F9" i="12" s="1"/>
  <c r="C65" i="12" a="1"/>
  <c r="C65" i="12" s="1"/>
  <c r="C85" i="12" a="1"/>
  <c r="C85" i="12" s="1"/>
  <c r="G98" i="12" a="1"/>
  <c r="G98" i="12" s="1"/>
  <c r="B9" i="12" a="1"/>
  <c r="B9" i="12" s="1"/>
  <c r="J83" i="12" a="1"/>
  <c r="J83" i="12" s="1"/>
  <c r="J38" i="12" a="1"/>
  <c r="J38" i="12" s="1"/>
  <c r="B66" i="12" a="1"/>
  <c r="B66" i="12" s="1"/>
  <c r="J8" i="12" a="1"/>
  <c r="J8" i="12" s="1"/>
  <c r="J63" i="12" a="1"/>
  <c r="J63" i="12" s="1"/>
  <c r="B56" i="12" a="1"/>
  <c r="B56" i="12" s="1"/>
  <c r="C81" i="12" a="1"/>
  <c r="C81" i="12" s="1"/>
  <c r="J56" i="12" a="1"/>
  <c r="J56" i="12" s="1"/>
  <c r="B55" i="12" a="1"/>
  <c r="B55" i="12" s="1"/>
  <c r="C40" i="12" a="1"/>
  <c r="C40" i="12" s="1"/>
  <c r="I88" i="12" a="1"/>
  <c r="I88" i="12" s="1"/>
  <c r="J96" i="12" a="1"/>
  <c r="J96" i="12" s="1"/>
  <c r="J94" i="12" a="1"/>
  <c r="J94" i="12" s="1"/>
  <c r="G81" i="12" a="1"/>
  <c r="G81" i="12" s="1"/>
  <c r="C45" i="12" a="1"/>
  <c r="C45" i="12" s="1"/>
  <c r="F55" i="12" a="1"/>
  <c r="F55" i="12" s="1"/>
  <c r="I3" i="12" a="1"/>
  <c r="I3" i="12" s="1"/>
  <c r="G61" i="12" a="1"/>
  <c r="G61" i="12" s="1"/>
  <c r="F28" i="12" a="1"/>
  <c r="F28" i="12" s="1"/>
  <c r="B33" i="12" a="1"/>
  <c r="B33" i="12" s="1"/>
  <c r="F98" i="12" a="1"/>
  <c r="F98" i="12" s="1"/>
  <c r="E29" i="12" a="1"/>
  <c r="E29" i="12" s="1"/>
  <c r="D57" i="12" a="1"/>
  <c r="D57" i="12" s="1"/>
  <c r="F61" i="12" a="1"/>
  <c r="F61" i="12" s="1"/>
  <c r="F47" i="12" a="1"/>
  <c r="F47" i="12" s="1"/>
  <c r="G37" i="12" a="1"/>
  <c r="G37" i="12" s="1"/>
  <c r="E56" i="12" a="1"/>
  <c r="E56" i="12" s="1"/>
  <c r="J5" i="12" a="1"/>
  <c r="J5" i="12" s="1"/>
  <c r="E76" i="12" a="1"/>
  <c r="E76" i="12" s="1"/>
  <c r="G34" i="12" a="1"/>
  <c r="G34" i="12" s="1"/>
  <c r="H94" i="12" a="1"/>
  <c r="H94" i="12" s="1"/>
  <c r="B13" i="12" a="1"/>
  <c r="B13" i="12" s="1"/>
  <c r="D35" i="12" a="1"/>
  <c r="D35" i="12" s="1"/>
  <c r="J37" i="12" a="1"/>
  <c r="J37" i="12" s="1"/>
  <c r="J68" i="12" a="1"/>
  <c r="J68" i="12" s="1"/>
  <c r="E91" i="12" a="1"/>
  <c r="E91" i="12" s="1"/>
  <c r="G25" i="12" a="1"/>
  <c r="G25" i="12" s="1"/>
  <c r="D86" i="12" a="1"/>
  <c r="D86" i="12" s="1"/>
  <c r="I87" i="12" a="1"/>
  <c r="I87" i="12" s="1"/>
  <c r="C21" i="12" a="1"/>
  <c r="C21" i="12" s="1"/>
  <c r="C87" i="12" a="1"/>
  <c r="C87" i="12" s="1"/>
  <c r="H80" i="12" a="1"/>
  <c r="H80" i="12" s="1"/>
  <c r="G88" i="12" a="1"/>
  <c r="G88" i="12" s="1"/>
  <c r="E24" i="12" a="1"/>
  <c r="E24" i="12" s="1"/>
  <c r="B76" i="12" a="1"/>
  <c r="B76" i="12" s="1"/>
  <c r="E61" i="12" a="1"/>
  <c r="E61" i="12" s="1"/>
  <c r="C77" i="12" a="1"/>
  <c r="C77" i="12" s="1"/>
  <c r="F21" i="12" a="1"/>
  <c r="F21" i="12" s="1"/>
  <c r="G7" i="12" a="1"/>
  <c r="G7" i="12" s="1"/>
  <c r="E3" i="12" a="1"/>
  <c r="E3" i="12" s="1"/>
  <c r="J2" i="12" a="1"/>
  <c r="J2" i="12" s="1"/>
  <c r="B48" i="12" a="1"/>
  <c r="B48" i="12" s="1"/>
  <c r="B101" i="12" a="1"/>
  <c r="B101" i="12" s="1"/>
  <c r="I57" i="12" a="1"/>
  <c r="I57" i="12" s="1"/>
  <c r="H23" i="12" a="1"/>
  <c r="H23" i="12" s="1"/>
  <c r="G67" i="12" a="1"/>
  <c r="G67" i="12" s="1"/>
  <c r="G35" i="12" a="1"/>
  <c r="G35" i="12" s="1"/>
  <c r="H66" i="12" a="1"/>
  <c r="H66" i="12" s="1"/>
  <c r="I81" i="12" a="1"/>
  <c r="I81" i="12" s="1"/>
  <c r="E38" i="12" a="1"/>
  <c r="E38" i="12" s="1"/>
  <c r="B42" i="12" a="1"/>
  <c r="B42" i="12" s="1"/>
  <c r="F101" i="12" a="1"/>
  <c r="F101" i="12" s="1"/>
  <c r="D27" i="12" a="1"/>
  <c r="D27" i="12" s="1"/>
  <c r="H28" i="12" a="1"/>
  <c r="H28" i="12" s="1"/>
  <c r="C90" i="12" a="1"/>
  <c r="C90" i="12" s="1"/>
  <c r="H51" i="12" a="1"/>
  <c r="H51" i="12" s="1"/>
  <c r="B52" i="12" a="1"/>
  <c r="B52" i="12" s="1"/>
  <c r="J48" i="12" a="1"/>
  <c r="J48" i="12" s="1"/>
  <c r="G86" i="12" a="1"/>
  <c r="G86" i="12" s="1"/>
  <c r="E64" i="12" a="1"/>
  <c r="E64" i="12" s="1"/>
  <c r="D101" i="12" a="1"/>
  <c r="D101" i="12" s="1"/>
  <c r="F75" i="12" a="1"/>
  <c r="F75" i="12" s="1"/>
  <c r="G82" i="12" a="1"/>
  <c r="G82" i="12" s="1"/>
  <c r="H50" i="12" a="1"/>
  <c r="H50" i="12" s="1"/>
  <c r="I38" i="12" a="1"/>
  <c r="I38" i="12" s="1"/>
  <c r="G78" i="12" a="1"/>
  <c r="G78" i="12" s="1"/>
  <c r="G73" i="12" a="1"/>
  <c r="G73" i="12" s="1"/>
  <c r="F20" i="12" a="1"/>
  <c r="F20" i="12" s="1"/>
  <c r="D10" i="12" a="1"/>
  <c r="D10" i="12" s="1"/>
  <c r="C96" i="12" a="1"/>
  <c r="C96" i="12" s="1"/>
  <c r="E35" i="12" a="1"/>
  <c r="E35" i="12" s="1"/>
  <c r="J35" i="12" a="1"/>
  <c r="J35" i="12" s="1"/>
  <c r="J44" i="12" a="1"/>
  <c r="J44" i="12" s="1"/>
  <c r="C66" i="12" a="1"/>
  <c r="C66" i="12" s="1"/>
  <c r="B18" i="12" a="1"/>
  <c r="B18" i="12" s="1"/>
  <c r="E6" i="12" a="1"/>
  <c r="E6" i="12" s="1"/>
  <c r="I29" i="12" a="1"/>
  <c r="I29" i="12" s="1"/>
  <c r="H57" i="12" a="1"/>
  <c r="H57" i="12" s="1"/>
  <c r="H46" i="12" a="1"/>
  <c r="H46" i="12" s="1"/>
  <c r="J42" i="12" a="1"/>
  <c r="J42" i="12" s="1"/>
  <c r="B54" i="12" a="1"/>
  <c r="B54" i="12" s="1"/>
  <c r="B17" i="12" a="1"/>
  <c r="B17" i="12" s="1"/>
  <c r="D30" i="12" a="1"/>
  <c r="D30" i="12" s="1"/>
  <c r="E7" i="12" a="1"/>
  <c r="E7" i="12" s="1"/>
  <c r="H96" i="12" a="1"/>
  <c r="H96" i="12" s="1"/>
  <c r="B75" i="12" a="1"/>
  <c r="B75" i="12" s="1"/>
  <c r="H75" i="12" a="1"/>
  <c r="H75" i="12" s="1"/>
  <c r="F63" i="12" a="1"/>
  <c r="F63" i="12" s="1"/>
  <c r="B20" i="12" a="1"/>
  <c r="B20" i="12" s="1"/>
  <c r="E60" i="12" a="1"/>
  <c r="E60" i="12" s="1"/>
  <c r="D92" i="12" a="1"/>
  <c r="D92" i="12" s="1"/>
  <c r="F26" i="12" a="1"/>
  <c r="F26" i="12" s="1"/>
  <c r="I64" i="12" a="1"/>
  <c r="I64" i="12" s="1"/>
  <c r="I85" i="12" a="1"/>
  <c r="I85" i="12" s="1"/>
  <c r="H99" i="12" a="1"/>
  <c r="H99" i="12" s="1"/>
  <c r="J3" i="12" a="1"/>
  <c r="J3" i="12" s="1"/>
  <c r="G48" i="12" a="1"/>
  <c r="G48" i="12" s="1"/>
  <c r="B86" i="12" a="1"/>
  <c r="B86" i="12" s="1"/>
  <c r="D19" i="12" a="1"/>
  <c r="D19" i="12" s="1"/>
  <c r="F66" i="12" a="1"/>
  <c r="F66" i="12" s="1"/>
  <c r="E21" i="12" a="1"/>
  <c r="E21" i="12" s="1"/>
  <c r="D29" i="12" a="1"/>
  <c r="D29" i="12" s="1"/>
  <c r="D81" i="12" a="1"/>
  <c r="D81" i="12" s="1"/>
  <c r="D69" i="12" a="1"/>
  <c r="D69" i="12" s="1"/>
  <c r="H52" i="12" a="1"/>
  <c r="H52" i="12" s="1"/>
  <c r="G54" i="12" a="1"/>
  <c r="G54" i="12" s="1"/>
  <c r="E66" i="12" a="1"/>
  <c r="E66" i="12" s="1"/>
  <c r="H56" i="12" a="1"/>
  <c r="H56" i="12" s="1"/>
  <c r="F49" i="12" a="1"/>
  <c r="F49" i="12" s="1"/>
  <c r="F83" i="12" a="1"/>
  <c r="F83" i="12" s="1"/>
  <c r="F81" i="12" a="1"/>
  <c r="F81" i="12" s="1"/>
  <c r="I33" i="12" a="1"/>
  <c r="I33" i="12" s="1"/>
  <c r="C78" i="12" a="1"/>
  <c r="C78" i="12" s="1"/>
  <c r="D26" i="12" a="1"/>
  <c r="D26" i="12" s="1"/>
  <c r="J55" i="12" a="1"/>
  <c r="J55" i="12" s="1"/>
  <c r="E57" i="12" a="1"/>
  <c r="E57" i="12" s="1"/>
  <c r="I43" i="12" a="1"/>
  <c r="I43" i="12" s="1"/>
  <c r="C19" i="12" a="1"/>
  <c r="C19" i="12" s="1"/>
  <c r="H100" i="12" a="1"/>
  <c r="H100" i="12" s="1"/>
  <c r="I40" i="12" a="1"/>
  <c r="I40" i="12" s="1"/>
  <c r="H91" i="12" a="1"/>
  <c r="H91" i="12" s="1"/>
  <c r="B83" i="12" a="1"/>
  <c r="B83" i="12" s="1"/>
  <c r="I6" i="12" a="1"/>
  <c r="I6" i="12" s="1"/>
  <c r="G52" i="12" a="1"/>
  <c r="G52" i="12" s="1"/>
  <c r="H45" i="12" a="1"/>
  <c r="H45" i="12" s="1"/>
  <c r="I78" i="12" a="1"/>
  <c r="I78" i="12" s="1"/>
  <c r="J69" i="12" a="1"/>
  <c r="J69" i="12" s="1"/>
  <c r="D90" i="12" a="1"/>
  <c r="D90" i="12" s="1"/>
  <c r="B40" i="12" a="1"/>
  <c r="B40" i="12" s="1"/>
  <c r="B82" i="12" a="1"/>
  <c r="B82" i="12" s="1"/>
  <c r="H60" i="12" a="1"/>
  <c r="H60" i="12" s="1"/>
  <c r="F99" i="12" a="1"/>
  <c r="F99" i="12" s="1"/>
  <c r="B31" i="12" a="1"/>
  <c r="B31" i="12" s="1"/>
  <c r="I56" i="12" a="1"/>
  <c r="I56" i="12" s="1"/>
  <c r="G63" i="12" a="1"/>
  <c r="G63" i="12" s="1"/>
  <c r="H89" i="12" a="1"/>
  <c r="H89" i="12" s="1"/>
  <c r="F18" i="12" a="1"/>
  <c r="F18" i="12" s="1"/>
  <c r="G32" i="12" a="1"/>
  <c r="G32" i="12" s="1"/>
  <c r="D47" i="12" a="1"/>
  <c r="D47" i="12" s="1"/>
  <c r="C74" i="12" a="1"/>
  <c r="C74" i="12" s="1"/>
  <c r="G17" i="12" a="1"/>
  <c r="G17" i="12" s="1"/>
  <c r="J19" i="12" a="1"/>
  <c r="J19" i="12" s="1"/>
  <c r="G49" i="12" a="1"/>
  <c r="G49" i="12" s="1"/>
  <c r="C56" i="12" a="1"/>
  <c r="C56" i="12" s="1"/>
  <c r="F6" i="12" a="1"/>
  <c r="F6" i="12" s="1"/>
  <c r="J100" i="12" a="1"/>
  <c r="J100" i="12" s="1"/>
  <c r="G87" i="12" a="1"/>
  <c r="G87" i="12" s="1"/>
  <c r="J87" i="12" a="1"/>
  <c r="J87" i="12" s="1"/>
  <c r="J70" i="12" a="1"/>
  <c r="J70" i="12" s="1"/>
  <c r="I22" i="12" a="1"/>
  <c r="I22" i="12" s="1"/>
  <c r="E96" i="12" a="1"/>
  <c r="E96" i="12" s="1"/>
  <c r="C20" i="12" a="1"/>
  <c r="C20" i="12" s="1"/>
  <c r="D67" i="12" a="1"/>
  <c r="D67" i="12" s="1"/>
  <c r="C39" i="12" a="1"/>
  <c r="C39" i="12" s="1"/>
  <c r="G5" i="12" a="1"/>
  <c r="G5" i="12" s="1"/>
  <c r="G84" i="12" a="1"/>
  <c r="G84" i="12" s="1"/>
  <c r="B92" i="12" a="1"/>
  <c r="B92" i="12" s="1"/>
  <c r="E27" i="12" a="1"/>
  <c r="E27" i="12" s="1"/>
  <c r="E69" i="12" a="1"/>
  <c r="E69" i="12" s="1"/>
  <c r="F2" i="12" a="1"/>
  <c r="F2" i="12" s="1"/>
  <c r="H26" i="12" a="1"/>
  <c r="H26" i="12" s="1"/>
  <c r="E26" i="12" a="1"/>
  <c r="E26" i="12" s="1"/>
  <c r="I61" i="12" a="1"/>
  <c r="I61" i="12" s="1"/>
  <c r="J58" i="12" a="1"/>
  <c r="J58" i="12" s="1"/>
  <c r="J52" i="12" a="1"/>
  <c r="J52" i="12" s="1"/>
  <c r="G50" i="12" a="1"/>
  <c r="G50" i="12" s="1"/>
  <c r="D3" i="12" a="1"/>
  <c r="D3" i="12" s="1"/>
  <c r="J85" i="12" a="1"/>
  <c r="J85" i="12" s="1"/>
  <c r="G56" i="12" a="1"/>
  <c r="G56" i="12" s="1"/>
  <c r="D71" i="12" a="1"/>
  <c r="D71" i="12" s="1"/>
  <c r="J10" i="12" a="1"/>
  <c r="J10" i="12" s="1"/>
  <c r="J79" i="12" a="1"/>
  <c r="J79" i="12" s="1"/>
  <c r="B78" i="12" a="1"/>
  <c r="B78" i="12" s="1"/>
  <c r="I75" i="12" a="1"/>
  <c r="I75" i="12" s="1"/>
  <c r="B16" i="12" a="1"/>
  <c r="B16" i="12" s="1"/>
  <c r="G45" i="12" a="1"/>
  <c r="G45" i="12" s="1"/>
  <c r="C82" i="12" a="1"/>
  <c r="C82" i="12" s="1"/>
  <c r="F22" i="12" a="1"/>
  <c r="F22" i="12" s="1"/>
  <c r="C10" i="12" a="1"/>
  <c r="C10" i="12" s="1"/>
  <c r="D75" i="12" a="1"/>
  <c r="D75" i="12" s="1"/>
  <c r="C75" i="12" a="1"/>
  <c r="C75" i="12" s="1"/>
  <c r="G21" i="12" a="1"/>
  <c r="G21" i="12" s="1"/>
  <c r="H88" i="12" a="1"/>
  <c r="H88" i="12" s="1"/>
  <c r="J86" i="12" a="1"/>
  <c r="J86" i="12" s="1"/>
  <c r="D64" i="12" a="1"/>
  <c r="D64" i="12" s="1"/>
  <c r="B93" i="12" a="1"/>
  <c r="B93" i="12" s="1"/>
  <c r="J16" i="12" a="1"/>
  <c r="J16" i="12" s="1"/>
  <c r="E39" i="12" a="1"/>
  <c r="E39" i="12" s="1"/>
  <c r="I98" i="12" a="1"/>
  <c r="I98" i="12" s="1"/>
  <c r="C71" i="12" a="1"/>
  <c r="C71" i="12" s="1"/>
  <c r="F54" i="12" a="1"/>
  <c r="F54" i="12" s="1"/>
  <c r="E99" i="12" a="1"/>
  <c r="E99" i="12" s="1"/>
  <c r="F100" i="12" a="1"/>
  <c r="F100" i="12" s="1"/>
  <c r="I39" i="12" a="1"/>
  <c r="I39" i="12" s="1"/>
  <c r="I92" i="12" a="1"/>
  <c r="I92" i="12" s="1"/>
  <c r="J89" i="12" a="1"/>
  <c r="J89" i="12" s="1"/>
  <c r="E22" i="12" a="1"/>
  <c r="E22" i="12" s="1"/>
  <c r="D32" i="12" a="1"/>
  <c r="D32" i="12" s="1"/>
  <c r="F76" i="12" a="1"/>
  <c r="F76" i="12" s="1"/>
  <c r="E83" i="12" a="1"/>
  <c r="E83" i="12" s="1"/>
  <c r="B77" i="12" a="1"/>
  <c r="B77" i="12" s="1"/>
  <c r="H10" i="12" a="1"/>
  <c r="H10" i="12" s="1"/>
  <c r="I69" i="12" a="1"/>
  <c r="I69" i="12" s="1"/>
  <c r="J66" i="12" a="1"/>
  <c r="J66" i="12" s="1"/>
  <c r="E25" i="12" a="1"/>
  <c r="E25" i="12" s="1"/>
  <c r="H68" i="12" a="1"/>
  <c r="H68" i="12" s="1"/>
  <c r="C37" i="12" a="1"/>
  <c r="C37" i="12" s="1"/>
  <c r="G29" i="12" a="1"/>
  <c r="G29" i="12" s="1"/>
  <c r="H72" i="12" a="1"/>
  <c r="H72" i="12" s="1"/>
  <c r="H74" i="12" a="1"/>
  <c r="H74" i="12" s="1"/>
  <c r="G13" i="12" a="1"/>
  <c r="G13" i="12" s="1"/>
  <c r="H93" i="12" a="1"/>
  <c r="H93" i="12" s="1"/>
  <c r="H18" i="12" a="1"/>
  <c r="H18" i="12" s="1"/>
  <c r="I28" i="12" a="1"/>
  <c r="I28" i="12" s="1"/>
  <c r="J93" i="12" a="1"/>
  <c r="J93" i="12" s="1"/>
  <c r="I89" i="12" a="1"/>
  <c r="I89" i="12" s="1"/>
  <c r="H67" i="12" a="1"/>
  <c r="H67" i="12" s="1"/>
  <c r="I4" i="12" a="1"/>
  <c r="I4" i="12" s="1"/>
  <c r="I30" i="12" a="1"/>
  <c r="I30" i="12" s="1"/>
  <c r="D80" i="12" a="1"/>
  <c r="D80" i="12" s="1"/>
  <c r="H4" i="12" a="1"/>
  <c r="H4" i="12" s="1"/>
  <c r="C86" i="12" a="1"/>
  <c r="C86" i="12" s="1"/>
  <c r="F38" i="12" a="1"/>
  <c r="F38" i="12" s="1"/>
  <c r="B65" i="12" a="1"/>
  <c r="B65" i="12" s="1"/>
  <c r="J30" i="12" a="1"/>
  <c r="J30" i="12" s="1"/>
  <c r="F42" i="12" a="1"/>
  <c r="F42" i="12" s="1"/>
  <c r="C22" i="12" a="1"/>
  <c r="C22" i="12" s="1"/>
  <c r="G100" i="12" a="1"/>
  <c r="G100" i="12" s="1"/>
  <c r="I27" i="12" a="1"/>
  <c r="I27" i="12" s="1"/>
  <c r="C38" i="12" a="1"/>
  <c r="C38" i="12" s="1"/>
  <c r="C25" i="12" a="1"/>
  <c r="C25" i="12" s="1"/>
  <c r="B60" i="12" a="1"/>
  <c r="B60" i="12" s="1"/>
  <c r="D61" i="12" a="1"/>
  <c r="D61" i="12" s="1"/>
  <c r="C57" i="12" a="1"/>
  <c r="C57" i="12" s="1"/>
  <c r="F10" i="12" a="1"/>
  <c r="F10" i="12" s="1"/>
  <c r="J91" i="12" a="1"/>
  <c r="J91" i="12" s="1"/>
  <c r="E47" i="12" a="1"/>
  <c r="E47" i="12" s="1"/>
  <c r="I51" i="12" a="1"/>
  <c r="I51" i="12" s="1"/>
  <c r="B53" i="12" a="1"/>
  <c r="B53" i="12" s="1"/>
  <c r="D58" i="12" a="1"/>
  <c r="D58" i="12" s="1"/>
  <c r="C7" i="12" a="1"/>
  <c r="C7" i="12" s="1"/>
  <c r="B10" i="12" a="1"/>
  <c r="B10" i="12" s="1"/>
  <c r="I15" i="12" a="1"/>
  <c r="I15" i="12" s="1"/>
  <c r="H41" i="12" a="1"/>
  <c r="H41" i="12" s="1"/>
  <c r="B89" i="12" a="1"/>
  <c r="B89" i="12" s="1"/>
  <c r="J59" i="12" a="1"/>
  <c r="J59" i="12" s="1"/>
  <c r="B43" i="12" a="1"/>
  <c r="B43" i="12" s="1"/>
  <c r="I52" i="12" a="1"/>
  <c r="I52" i="12" s="1"/>
  <c r="H19" i="12" a="1"/>
  <c r="H19" i="12" s="1"/>
  <c r="F58" i="12" a="1"/>
  <c r="F58" i="12" s="1"/>
  <c r="D42" i="12" a="1"/>
  <c r="D42" i="12" s="1"/>
  <c r="G8" i="12" a="1"/>
  <c r="G8" i="12" s="1"/>
  <c r="E79" i="12" a="1"/>
  <c r="E79" i="12" s="1"/>
  <c r="I16" i="12" a="1"/>
  <c r="I16" i="12" s="1"/>
  <c r="C28" i="12" a="1"/>
  <c r="C28" i="12" s="1"/>
  <c r="F56" i="12" a="1"/>
  <c r="F56" i="12" s="1"/>
  <c r="H73" i="12" a="1"/>
  <c r="H73" i="12" s="1"/>
  <c r="J33" i="12" a="1"/>
  <c r="J33" i="12" s="1"/>
  <c r="I45" i="12" a="1"/>
  <c r="I45" i="12" s="1"/>
  <c r="C30" i="12" a="1"/>
  <c r="C30" i="12" s="1"/>
  <c r="F5" i="12" a="1"/>
  <c r="F5" i="12" s="1"/>
  <c r="F73" i="12" a="1"/>
  <c r="F73" i="12" s="1"/>
  <c r="I53" i="12" a="1"/>
  <c r="I53" i="12" s="1"/>
  <c r="B49" i="12" a="1"/>
  <c r="B49" i="12" s="1"/>
  <c r="B5" i="12" a="1"/>
  <c r="B5" i="12" s="1"/>
  <c r="H70" i="12" a="1"/>
  <c r="H70" i="12" s="1"/>
  <c r="I48" i="12" a="1"/>
  <c r="I48" i="12" s="1"/>
  <c r="H92" i="12" a="1"/>
  <c r="H92" i="12" s="1"/>
  <c r="I59" i="12" a="1"/>
  <c r="I59" i="12" s="1"/>
  <c r="C13" i="12" a="1"/>
  <c r="C13" i="12" s="1"/>
  <c r="C43" i="12" a="1"/>
  <c r="C43" i="12" s="1"/>
  <c r="J57" i="12" a="1"/>
  <c r="J57" i="12" s="1"/>
  <c r="G83" i="12" a="1"/>
  <c r="G83" i="12" s="1"/>
  <c r="F40" i="12" a="1"/>
  <c r="F40" i="12" s="1"/>
  <c r="H82" i="12" a="1"/>
  <c r="H82" i="12" s="1"/>
  <c r="B44" i="12" a="1"/>
  <c r="B44" i="12" s="1"/>
  <c r="C73" i="12" a="1"/>
  <c r="C73" i="12" s="1"/>
  <c r="E48" i="12" a="1"/>
  <c r="E48" i="12" s="1"/>
  <c r="G80" i="12" a="1"/>
  <c r="G80" i="12" s="1"/>
  <c r="J101" i="12" a="1"/>
  <c r="J101" i="12" s="1"/>
  <c r="I65" i="12" a="1"/>
  <c r="I65" i="12" s="1"/>
  <c r="F71" i="12" a="1"/>
  <c r="F71" i="12" s="1"/>
  <c r="B17" i="5" a="1"/>
  <c r="B17" i="5" s="1"/>
  <c r="B76" i="5" a="1"/>
  <c r="B76" i="5" s="1"/>
  <c r="C29" i="6" a="1"/>
  <c r="C29" i="6" s="1"/>
  <c r="B77" i="5" a="1"/>
  <c r="B77" i="5" s="1"/>
  <c r="C36" i="7" a="1"/>
  <c r="C36" i="7" s="1"/>
  <c r="I59" i="6" a="1"/>
  <c r="I59" i="6" s="1"/>
  <c r="B88" i="5" a="1"/>
  <c r="B88" i="5" s="1"/>
  <c r="C50" i="6" a="1"/>
  <c r="C50" i="6" s="1"/>
  <c r="I39" i="8" a="1"/>
  <c r="I39" i="8" s="1"/>
  <c r="B97" i="5" a="1"/>
  <c r="B97" i="5" s="1"/>
  <c r="B91" i="5" a="1"/>
  <c r="B91" i="5" s="1"/>
  <c r="B27" i="5" a="1"/>
  <c r="B27" i="5" s="1"/>
  <c r="B20" i="5" a="1"/>
  <c r="B20" i="5" s="1"/>
  <c r="B9" i="5" a="1"/>
  <c r="B9" i="5" s="1"/>
  <c r="I30" i="8" a="1"/>
  <c r="I30" i="8" s="1"/>
  <c r="B81" i="5" a="1"/>
  <c r="B81" i="5" s="1"/>
  <c r="B94" i="5" a="1"/>
  <c r="B94" i="5" s="1"/>
  <c r="C60" i="6" a="1"/>
  <c r="C60" i="6" s="1"/>
  <c r="B8" i="5" a="1"/>
  <c r="B8" i="5" s="1"/>
  <c r="G2" i="12" s="1" a="1"/>
  <c r="G2" i="12" s="1"/>
  <c r="B46" i="5" a="1"/>
  <c r="B46" i="5" s="1"/>
  <c r="B73" i="5" a="1"/>
  <c r="B73" i="5" s="1"/>
  <c r="B54" i="5" a="1"/>
  <c r="B54" i="5" s="1"/>
  <c r="I25" i="7" a="1"/>
  <c r="I25" i="7" s="1"/>
  <c r="B86" i="5" a="1"/>
  <c r="B86" i="5" s="1"/>
  <c r="I49" i="6" a="1"/>
  <c r="I49" i="6" s="1"/>
  <c r="C16" i="7" a="1"/>
  <c r="C16" i="7" s="1"/>
  <c r="I55" i="6" a="1"/>
  <c r="I55" i="6" s="1"/>
  <c r="I45" i="6" a="1"/>
  <c r="I45" i="6" s="1"/>
  <c r="C36" i="8" a="1"/>
  <c r="C36" i="8" s="1"/>
  <c r="B51" i="5" a="1"/>
  <c r="B51" i="5" s="1"/>
  <c r="I38" i="8" a="1"/>
  <c r="I38" i="8" s="1"/>
  <c r="I21" i="8" a="1"/>
  <c r="I21" i="8" s="1"/>
  <c r="B35" i="5" a="1"/>
  <c r="B35" i="5" s="1"/>
  <c r="I41" i="7" a="1"/>
  <c r="I41" i="7" s="1"/>
  <c r="C15" i="7" a="1"/>
  <c r="C15" i="7" s="1"/>
  <c r="B52" i="5" a="1"/>
  <c r="B52" i="5" s="1"/>
  <c r="B89" i="5" a="1"/>
  <c r="B89" i="5" s="1"/>
  <c r="B99" i="5" a="1"/>
  <c r="B99" i="5" s="1"/>
  <c r="B25" i="5" a="1"/>
  <c r="B25" i="5" s="1"/>
  <c r="B84" i="5" a="1"/>
  <c r="B84" i="5" s="1"/>
  <c r="I36" i="7" a="1"/>
  <c r="I36" i="7" s="1"/>
  <c r="B33" i="5" a="1"/>
  <c r="B33" i="5" s="1"/>
  <c r="C14" i="6" a="1"/>
  <c r="C14" i="6" s="1"/>
  <c r="B43" i="5" a="1"/>
  <c r="B43" i="5" s="1"/>
  <c r="B96" i="5" a="1"/>
  <c r="B96" i="5" s="1"/>
  <c r="C39" i="8" a="1"/>
  <c r="C39" i="8" s="1"/>
  <c r="C53" i="7" a="1"/>
  <c r="C53" i="7" s="1"/>
  <c r="B53" i="5" a="1"/>
  <c r="B53" i="5" s="1"/>
  <c r="I29" i="6" a="1"/>
  <c r="I29" i="6" s="1"/>
  <c r="B57" i="5" a="1"/>
  <c r="B57" i="5" s="1"/>
  <c r="B44" i="5" a="1"/>
  <c r="B44" i="5" s="1"/>
  <c r="I37" i="7" a="1"/>
  <c r="I37" i="7" s="1"/>
  <c r="B29" i="5" a="1"/>
  <c r="B29" i="5" s="1"/>
  <c r="I15" i="7" a="1"/>
  <c r="I15" i="7" s="1"/>
  <c r="B45" i="5" a="1"/>
  <c r="B45" i="5" s="1"/>
  <c r="B36" i="5" a="1"/>
  <c r="B36" i="5" s="1"/>
  <c r="B92" i="5" a="1"/>
  <c r="B92" i="5" s="1"/>
  <c r="I29" i="8" a="1"/>
  <c r="I29" i="8" s="1"/>
  <c r="C10" i="6" a="1"/>
  <c r="C10" i="6" s="1"/>
  <c r="B41" i="5" a="1"/>
  <c r="B41" i="5" s="1"/>
  <c r="B61" i="5" a="1"/>
  <c r="B61" i="5" s="1"/>
  <c r="C37" i="7" a="1"/>
  <c r="C37" i="7" s="1"/>
  <c r="I15" i="8" a="1"/>
  <c r="I15" i="8" s="1"/>
  <c r="I24" i="8" a="1"/>
  <c r="I24" i="8" s="1"/>
  <c r="B102" i="5" a="1"/>
  <c r="B102" i="5" s="1"/>
  <c r="B38" i="5" a="1"/>
  <c r="B38" i="5" s="1"/>
  <c r="B13" i="5" a="1"/>
  <c r="B13" i="5" s="1"/>
  <c r="C40" i="6" a="1"/>
  <c r="C40" i="6" s="1"/>
  <c r="I35" i="6" a="1"/>
  <c r="I35" i="6" s="1"/>
  <c r="C39" i="6" a="1"/>
  <c r="C39" i="6" s="1"/>
  <c r="C30" i="8" a="1"/>
  <c r="C30" i="8" s="1"/>
  <c r="B100" i="5" a="1"/>
  <c r="B100" i="5" s="1"/>
  <c r="I53" i="8" a="1"/>
  <c r="I53" i="8" s="1"/>
  <c r="B107" i="5" a="1"/>
  <c r="B107" i="5" s="1"/>
  <c r="C29" i="7" a="1"/>
  <c r="C29" i="7" s="1"/>
  <c r="I40" i="7" a="1"/>
  <c r="I40" i="7" s="1"/>
  <c r="B21" i="5" a="1"/>
  <c r="B21" i="5" s="1"/>
  <c r="I39" i="6" a="1"/>
  <c r="I39" i="6" s="1"/>
  <c r="C9" i="6" a="1"/>
  <c r="C9" i="6" s="1"/>
  <c r="B65" i="5" a="1"/>
  <c r="B65" i="5" s="1"/>
  <c r="B60" i="5" a="1"/>
  <c r="B60" i="5" s="1"/>
  <c r="B69" i="5" a="1"/>
  <c r="B69" i="5" s="1"/>
  <c r="B28" i="5" a="1"/>
  <c r="B28" i="5" s="1"/>
  <c r="I48" i="7" a="1"/>
  <c r="I48" i="7" s="1"/>
  <c r="B93" i="5" a="1"/>
  <c r="B93" i="5" s="1"/>
  <c r="I42" i="8" a="1"/>
  <c r="I42" i="8" s="1"/>
  <c r="B42" i="5" a="1"/>
  <c r="B42" i="5" s="1"/>
  <c r="C40" i="7" a="1"/>
  <c r="C40" i="7" s="1"/>
  <c r="B12" i="5" a="1"/>
  <c r="B12" i="5" s="1"/>
  <c r="C49" i="7" a="1"/>
  <c r="C49" i="7" s="1"/>
  <c r="B105" i="5" a="1"/>
  <c r="B105" i="5" s="1"/>
  <c r="I43" i="8" a="1"/>
  <c r="I43" i="8" s="1"/>
  <c r="B37" i="5" a="1"/>
  <c r="B37" i="5" s="1"/>
  <c r="C20" i="6" a="1"/>
  <c r="C20" i="6" s="1"/>
  <c r="C11" i="8" a="1"/>
  <c r="C11" i="8" s="1"/>
  <c r="B101" i="5" a="1"/>
  <c r="B101" i="5" s="1"/>
  <c r="C49" i="6" a="1"/>
  <c r="C49" i="6" s="1"/>
  <c r="B68" i="5" a="1"/>
  <c r="B68" i="5" s="1"/>
  <c r="C52" i="7" a="1"/>
  <c r="C52" i="7" s="1"/>
  <c r="C59" i="6" a="1"/>
  <c r="C59" i="6" s="1"/>
  <c r="C48" i="7" a="1"/>
  <c r="C48" i="7" s="1"/>
  <c r="C52" i="8" a="1"/>
  <c r="C52" i="8" s="1"/>
  <c r="B85" i="5" a="1"/>
  <c r="B85" i="5" s="1"/>
  <c r="B104" i="5" a="1"/>
  <c r="B104" i="5" s="1"/>
  <c r="C30" i="6" a="1"/>
  <c r="C30" i="6" s="1"/>
  <c r="E49" i="7" l="1"/>
  <c r="F49" i="7"/>
  <c r="D49" i="7"/>
  <c r="E97" i="5"/>
  <c r="C97" i="5"/>
  <c r="D97" i="5"/>
  <c r="E85" i="5"/>
  <c r="C85" i="5"/>
  <c r="D85" i="5"/>
  <c r="D59" i="6"/>
  <c r="F59" i="6"/>
  <c r="E59" i="6"/>
  <c r="F52" i="7"/>
  <c r="D52" i="7"/>
  <c r="E52" i="7"/>
  <c r="E105" i="5"/>
  <c r="C105" i="5"/>
  <c r="D105" i="5"/>
  <c r="E28" i="5"/>
  <c r="C28" i="5"/>
  <c r="D28" i="5"/>
  <c r="D29" i="7"/>
  <c r="F29" i="7"/>
  <c r="E29" i="7"/>
  <c r="C13" i="5"/>
  <c r="D13" i="5"/>
  <c r="E13" i="5"/>
  <c r="D10" i="6"/>
  <c r="E10" i="6"/>
  <c r="F10" i="6"/>
  <c r="C44" i="5"/>
  <c r="E44" i="5"/>
  <c r="D44" i="5"/>
  <c r="F14" i="6"/>
  <c r="D14" i="6"/>
  <c r="E14" i="6"/>
  <c r="F15" i="7"/>
  <c r="D15" i="7"/>
  <c r="E15" i="7"/>
  <c r="L55" i="6"/>
  <c r="K55" i="6"/>
  <c r="J55" i="6"/>
  <c r="C8" i="5"/>
  <c r="E8" i="5"/>
  <c r="D8" i="5"/>
  <c r="E91" i="5"/>
  <c r="D91" i="5"/>
  <c r="C91" i="5"/>
  <c r="D29" i="6"/>
  <c r="E29" i="6"/>
  <c r="F29" i="6"/>
  <c r="D33" i="5"/>
  <c r="E33" i="5"/>
  <c r="C33" i="5"/>
  <c r="E69" i="5"/>
  <c r="D69" i="5"/>
  <c r="C69" i="5"/>
  <c r="K41" i="7"/>
  <c r="L41" i="7"/>
  <c r="J41" i="7"/>
  <c r="D49" i="6"/>
  <c r="F49" i="6"/>
  <c r="E49" i="6"/>
  <c r="D12" i="5"/>
  <c r="E12" i="5"/>
  <c r="C12" i="5"/>
  <c r="C60" i="5"/>
  <c r="D60" i="5"/>
  <c r="E60" i="5"/>
  <c r="J53" i="8"/>
  <c r="K53" i="8"/>
  <c r="L53" i="8"/>
  <c r="D102" i="5"/>
  <c r="E102" i="5"/>
  <c r="C102" i="5"/>
  <c r="E92" i="5"/>
  <c r="C92" i="5"/>
  <c r="D92" i="5"/>
  <c r="L29" i="6"/>
  <c r="J29" i="6"/>
  <c r="K29" i="6"/>
  <c r="K36" i="7"/>
  <c r="L36" i="7"/>
  <c r="J36" i="7"/>
  <c r="D35" i="5"/>
  <c r="E35" i="5"/>
  <c r="C35" i="5"/>
  <c r="J49" i="6"/>
  <c r="K49" i="6"/>
  <c r="L49" i="6"/>
  <c r="E94" i="5"/>
  <c r="C94" i="5"/>
  <c r="D94" i="5"/>
  <c r="L39" i="8"/>
  <c r="J39" i="8"/>
  <c r="K39" i="8"/>
  <c r="D17" i="5"/>
  <c r="C17" i="5"/>
  <c r="E17" i="5"/>
  <c r="C107" i="5"/>
  <c r="E107" i="5"/>
  <c r="D107" i="5"/>
  <c r="D16" i="7"/>
  <c r="F16" i="7"/>
  <c r="E16" i="7"/>
  <c r="F30" i="6"/>
  <c r="D30" i="6"/>
  <c r="E30" i="6"/>
  <c r="C104" i="5"/>
  <c r="E104" i="5"/>
  <c r="D104" i="5"/>
  <c r="C101" i="5"/>
  <c r="E101" i="5"/>
  <c r="D101" i="5"/>
  <c r="F40" i="7"/>
  <c r="E40" i="7"/>
  <c r="D40" i="7"/>
  <c r="D65" i="5"/>
  <c r="E65" i="5"/>
  <c r="C65" i="5"/>
  <c r="D100" i="5"/>
  <c r="E100" i="5"/>
  <c r="C100" i="5"/>
  <c r="J24" i="8"/>
  <c r="L24" i="8"/>
  <c r="K24" i="8"/>
  <c r="D36" i="5"/>
  <c r="C36" i="5"/>
  <c r="E36" i="5"/>
  <c r="C53" i="5"/>
  <c r="D53" i="5"/>
  <c r="E53" i="5"/>
  <c r="E84" i="5"/>
  <c r="C84" i="5"/>
  <c r="D84" i="5"/>
  <c r="L21" i="8"/>
  <c r="K21" i="8"/>
  <c r="J21" i="8"/>
  <c r="D86" i="5"/>
  <c r="E86" i="5"/>
  <c r="C86" i="5"/>
  <c r="D81" i="5"/>
  <c r="E81" i="5"/>
  <c r="C81" i="5"/>
  <c r="D50" i="6"/>
  <c r="F50" i="6"/>
  <c r="E50" i="6"/>
  <c r="D45" i="5"/>
  <c r="C45" i="5"/>
  <c r="E45" i="5"/>
  <c r="E53" i="7"/>
  <c r="F53" i="7"/>
  <c r="D53" i="7"/>
  <c r="E25" i="5"/>
  <c r="C25" i="5"/>
  <c r="D25" i="5"/>
  <c r="J38" i="8"/>
  <c r="K38" i="8"/>
  <c r="L38" i="8"/>
  <c r="J25" i="7"/>
  <c r="K25" i="7"/>
  <c r="L25" i="7"/>
  <c r="J30" i="8"/>
  <c r="L30" i="8"/>
  <c r="K30" i="8"/>
  <c r="D88" i="5"/>
  <c r="E88" i="5"/>
  <c r="C88" i="5"/>
  <c r="D38" i="5"/>
  <c r="C38" i="5"/>
  <c r="E38" i="5"/>
  <c r="D60" i="6"/>
  <c r="F60" i="6"/>
  <c r="E60" i="6"/>
  <c r="C42" i="5"/>
  <c r="D42" i="5"/>
  <c r="E42" i="5"/>
  <c r="E30" i="8"/>
  <c r="D30" i="8"/>
  <c r="F30" i="8"/>
  <c r="F52" i="8"/>
  <c r="D52" i="8"/>
  <c r="E52" i="8"/>
  <c r="K42" i="8"/>
  <c r="J42" i="8"/>
  <c r="L42" i="8"/>
  <c r="J39" i="6"/>
  <c r="K39" i="6"/>
  <c r="L39" i="6"/>
  <c r="D39" i="6"/>
  <c r="F39" i="6"/>
  <c r="E39" i="6"/>
  <c r="E37" i="7"/>
  <c r="D37" i="7"/>
  <c r="F37" i="7"/>
  <c r="J15" i="7"/>
  <c r="K15" i="7"/>
  <c r="L15" i="7"/>
  <c r="F39" i="8"/>
  <c r="D39" i="8"/>
  <c r="E39" i="8"/>
  <c r="E99" i="5"/>
  <c r="D99" i="5"/>
  <c r="C99" i="5"/>
  <c r="D51" i="5"/>
  <c r="E51" i="5"/>
  <c r="C51" i="5"/>
  <c r="D54" i="5"/>
  <c r="C54" i="5"/>
  <c r="E54" i="5"/>
  <c r="C9" i="5"/>
  <c r="D9" i="5"/>
  <c r="E9" i="5"/>
  <c r="K59" i="6"/>
  <c r="J59" i="6"/>
  <c r="L59" i="6"/>
  <c r="K29" i="8"/>
  <c r="L29" i="8"/>
  <c r="J29" i="8"/>
  <c r="D76" i="5"/>
  <c r="C76" i="5"/>
  <c r="E76" i="5"/>
  <c r="D9" i="6"/>
  <c r="F9" i="6"/>
  <c r="E9" i="6"/>
  <c r="L15" i="8"/>
  <c r="J15" i="8"/>
  <c r="K15" i="8"/>
  <c r="F20" i="6"/>
  <c r="E20" i="6"/>
  <c r="D20" i="6"/>
  <c r="E48" i="7"/>
  <c r="D48" i="7"/>
  <c r="F48" i="7"/>
  <c r="E37" i="5"/>
  <c r="D37" i="5"/>
  <c r="C37" i="5"/>
  <c r="C93" i="5"/>
  <c r="E93" i="5"/>
  <c r="D93" i="5"/>
  <c r="C21" i="5"/>
  <c r="E21" i="5"/>
  <c r="D21" i="5"/>
  <c r="J35" i="6"/>
  <c r="K35" i="6"/>
  <c r="L35" i="6"/>
  <c r="D61" i="5"/>
  <c r="C61" i="5"/>
  <c r="E61" i="5"/>
  <c r="D29" i="5"/>
  <c r="C29" i="5"/>
  <c r="E29" i="5"/>
  <c r="C96" i="5"/>
  <c r="E96" i="5"/>
  <c r="D96" i="5"/>
  <c r="C89" i="5"/>
  <c r="D89" i="5"/>
  <c r="E89" i="5"/>
  <c r="E36" i="8"/>
  <c r="F36" i="8"/>
  <c r="D36" i="8"/>
  <c r="C73" i="5"/>
  <c r="E73" i="5"/>
  <c r="D73" i="5"/>
  <c r="D20" i="5"/>
  <c r="C20" i="5"/>
  <c r="E20" i="5"/>
  <c r="F36" i="7"/>
  <c r="D36" i="7"/>
  <c r="E36" i="7"/>
  <c r="D68" i="5"/>
  <c r="E68" i="5"/>
  <c r="C68" i="5"/>
  <c r="D57" i="5"/>
  <c r="C57" i="5"/>
  <c r="E57" i="5"/>
  <c r="F11" i="8"/>
  <c r="D11" i="8"/>
  <c r="E11" i="8"/>
  <c r="L43" i="8"/>
  <c r="K43" i="8"/>
  <c r="J43" i="8"/>
  <c r="K48" i="7"/>
  <c r="J48" i="7"/>
  <c r="L48" i="7"/>
  <c r="L40" i="7"/>
  <c r="J40" i="7"/>
  <c r="K40" i="7"/>
  <c r="F40" i="6"/>
  <c r="E40" i="6"/>
  <c r="D40" i="6"/>
  <c r="C41" i="5"/>
  <c r="E41" i="5"/>
  <c r="D41" i="5"/>
  <c r="L37" i="7"/>
  <c r="K37" i="7"/>
  <c r="J37" i="7"/>
  <c r="C43" i="5"/>
  <c r="E43" i="5"/>
  <c r="D43" i="5"/>
  <c r="E52" i="5"/>
  <c r="C52" i="5"/>
  <c r="D52" i="5"/>
  <c r="L45" i="6"/>
  <c r="K45" i="6"/>
  <c r="J45" i="6"/>
  <c r="C46" i="5"/>
  <c r="E46" i="5"/>
  <c r="D46" i="5"/>
  <c r="C27" i="5"/>
  <c r="D27" i="5"/>
  <c r="E27" i="5"/>
  <c r="D77" i="5"/>
  <c r="C77" i="5"/>
  <c r="E7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Benny</author>
  </authors>
  <commentList>
    <comment ref="L2" authorId="0" shapeId="0" xr:uid="{88E6D9F1-617E-4C3C-A185-AC265BEEDE55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1 bedeutet ja
0 bedeutet nein
</t>
        </r>
      </text>
    </comment>
    <comment ref="L3" authorId="0" shapeId="0" xr:uid="{A32846D7-1321-4E60-A363-12045236D9B4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für jede fehlende Person als Jury</t>
        </r>
      </text>
    </comment>
    <comment ref="U5" authorId="0" shapeId="0" xr:uid="{EBFFF7E0-08B4-49C9-84E1-505486CCC7F5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0 - Kein Verbandsrabatt, nur Grundgebühr
1 - Verbandsrabatt berücksichtigen, nur Grundgebühr
2 - kein Verbandsrabatt, Grundgebühr + Gebühr je Kür
3 - Verbandsrabatt berücksichtigen, Grundgebühr + Gebühr je Kür
4 - kein Verbandsrabatt, Grundgebühr oder nur Gruppenkür
5 - Verbandrabatt berücksichtigen, Grundgebühr oder nur Gruppenkür
6 - kein Verbansrabatt, Grundgebühr (für Einzel + Paar) + Gruppenkür
7 - Gebühr für jede Kür </t>
        </r>
      </text>
    </comment>
    <comment ref="H7" authorId="0" shapeId="0" xr:uid="{02272D40-4961-4D22-AC51-16754B3C62CA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Nur Grundgebühr sonst nichts
</t>
        </r>
      </text>
    </comment>
    <comment ref="I7" authorId="0" shapeId="0" xr:uid="{0AFE660D-71DA-4722-9517-21E3A7E2E077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Nur Grundgebühr mit Verbandsrabatt berücksichtigen
</t>
        </r>
      </text>
    </comment>
    <comment ref="J7" authorId="0" shapeId="0" xr:uid="{2F9A0CE8-2A64-436F-8348-D75E0936B0BB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Kein Verbandsrabatt
Grundgebühr für 1 Kür + Gebühr für jede weitere Kür
</t>
        </r>
      </text>
    </comment>
    <comment ref="K7" authorId="0" shapeId="0" xr:uid="{CA5772EC-3548-4CE7-8A2C-0BF96373DAA6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Mit Verbandsrabatt
Grundgebühr für 1 Kür + Gebühr für jede weitere Kür</t>
        </r>
      </text>
    </comment>
    <comment ref="L7" authorId="0" shapeId="0" xr:uid="{F81E2076-4740-4CE2-884E-58A22A512BDD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Kein Verbansrabatt
Grundgebühr oder nur Gruppenkür
</t>
        </r>
      </text>
    </comment>
    <comment ref="U7" authorId="0" shapeId="0" xr:uid="{4C74D009-5E58-4692-A681-6FD1E47DF807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Überprüft ob ein fahrer eingetragen ist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<sst xmlns="http://schemas.openxmlformats.org/spreadsheetml/2006/main" count="691" uniqueCount="200">
  <si>
    <t>Veranstalltung</t>
  </si>
  <si>
    <t>Datum</t>
  </si>
  <si>
    <t>Anmeldung</t>
  </si>
  <si>
    <t>Verein</t>
  </si>
  <si>
    <t>Vereinsname</t>
  </si>
  <si>
    <t>Ansprechpartner</t>
  </si>
  <si>
    <t>Name, Vorname</t>
  </si>
  <si>
    <t>Straße</t>
  </si>
  <si>
    <t>Postleitzahl</t>
  </si>
  <si>
    <t>Wohnort</t>
  </si>
  <si>
    <t>Ort</t>
  </si>
  <si>
    <t>E-Mail</t>
  </si>
  <si>
    <t>Email-Adresse</t>
  </si>
  <si>
    <t>Telefon</t>
  </si>
  <si>
    <t>Handy</t>
  </si>
  <si>
    <t>Übernachtung</t>
  </si>
  <si>
    <t>pro Nacht mit Früh.</t>
  </si>
  <si>
    <t>Meldeschluss:</t>
  </si>
  <si>
    <t>Meldeadresse:</t>
  </si>
  <si>
    <t>Musik:</t>
  </si>
  <si>
    <t>Die Musik so beschriften:</t>
  </si>
  <si>
    <t>Datenabgleich allg. Daten</t>
  </si>
  <si>
    <t>Überschriften</t>
  </si>
  <si>
    <t>Anmeldedaten</t>
  </si>
  <si>
    <t>Teilnehmer - Gebühren:</t>
  </si>
  <si>
    <t>falls mit Mitglied</t>
  </si>
  <si>
    <t>für jede weitere Kür</t>
  </si>
  <si>
    <t>nur Gruppenkür</t>
  </si>
  <si>
    <t>mitglied</t>
  </si>
  <si>
    <t>kein mitglied</t>
  </si>
  <si>
    <t>E-Mail / Portal</t>
  </si>
  <si>
    <t>Disziplin_Altersklasse_Name der Fahrer_Verein_Name der Kür.mp3</t>
  </si>
  <si>
    <t>Sonstiges</t>
  </si>
  <si>
    <t>Grundgebühr</t>
  </si>
  <si>
    <t>Name</t>
  </si>
  <si>
    <t>Verein:</t>
  </si>
  <si>
    <t>fortlaufende Nr.</t>
  </si>
  <si>
    <t>Vorname</t>
  </si>
  <si>
    <t>Geschlecht</t>
  </si>
  <si>
    <t>Geburtsdatum</t>
  </si>
  <si>
    <t>Alter</t>
  </si>
  <si>
    <t>Übernachtung Fr/Sa</t>
  </si>
  <si>
    <t>Übernachtung Sa/So</t>
  </si>
  <si>
    <t>Einzelkür</t>
  </si>
  <si>
    <t>Paarkür</t>
  </si>
  <si>
    <t>Kleingruppe</t>
  </si>
  <si>
    <t>Großgruppe</t>
  </si>
  <si>
    <t>Startgebühr</t>
  </si>
  <si>
    <t>Beispielname</t>
  </si>
  <si>
    <t>m</t>
  </si>
  <si>
    <t>Beispielname2</t>
  </si>
  <si>
    <t>Vorname2</t>
  </si>
  <si>
    <t>w</t>
  </si>
  <si>
    <t>ja</t>
  </si>
  <si>
    <t>Hinweiß / Info zum Fahrer</t>
  </si>
  <si>
    <t>Mitglied</t>
  </si>
  <si>
    <t>Anmeldeformular</t>
  </si>
  <si>
    <t>nein</t>
  </si>
  <si>
    <t>falls Mitglied</t>
  </si>
  <si>
    <t>Jurymitglieder</t>
  </si>
  <si>
    <t>Nr</t>
  </si>
  <si>
    <t>Komentar</t>
  </si>
  <si>
    <t>t/p/a</t>
  </si>
  <si>
    <t>t/a</t>
  </si>
  <si>
    <t>p/a</t>
  </si>
  <si>
    <t>p</t>
  </si>
  <si>
    <t>t</t>
  </si>
  <si>
    <t>a</t>
  </si>
  <si>
    <t>Beschreibung</t>
  </si>
  <si>
    <t>Kurzel</t>
  </si>
  <si>
    <t>Jury</t>
  </si>
  <si>
    <t>nur Technik</t>
  </si>
  <si>
    <t>Technik + Abstiege</t>
  </si>
  <si>
    <t>nur Präsentation</t>
  </si>
  <si>
    <t>Präsentation + Abstiege</t>
  </si>
  <si>
    <t>alles</t>
  </si>
  <si>
    <t>Abstiege</t>
  </si>
  <si>
    <t>Einzelkürname</t>
  </si>
  <si>
    <t>ID</t>
  </si>
  <si>
    <t>Fahrer</t>
  </si>
  <si>
    <t>Paarkürname 1</t>
  </si>
  <si>
    <t>Paarkürname 24</t>
  </si>
  <si>
    <t>Paarkürname 23</t>
  </si>
  <si>
    <t>Paarkürname 22</t>
  </si>
  <si>
    <t>Paarkürname 21</t>
  </si>
  <si>
    <t>Paarkürname 20</t>
  </si>
  <si>
    <t>Paarkürname 19</t>
  </si>
  <si>
    <t>Paarkürname 18</t>
  </si>
  <si>
    <t>Paarkürname 15</t>
  </si>
  <si>
    <t>Paarkürname 17</t>
  </si>
  <si>
    <t>Paarkürname 16</t>
  </si>
  <si>
    <t>Paarkürname 14</t>
  </si>
  <si>
    <t>Paarkürname 13</t>
  </si>
  <si>
    <t>Paarkürname 12</t>
  </si>
  <si>
    <t>Paarkürname 11</t>
  </si>
  <si>
    <t>Paarkürname 10</t>
  </si>
  <si>
    <t>Paarkürname 9</t>
  </si>
  <si>
    <t>Paarkürname 8</t>
  </si>
  <si>
    <t>Paarkürname 7</t>
  </si>
  <si>
    <t>Paarkürname 6</t>
  </si>
  <si>
    <t>Paarkürname 5</t>
  </si>
  <si>
    <t>Paarkürname 4</t>
  </si>
  <si>
    <t>Paarkürname 3</t>
  </si>
  <si>
    <t>Paarkürname 2</t>
  </si>
  <si>
    <t>Name:</t>
  </si>
  <si>
    <t>Nachname</t>
  </si>
  <si>
    <t>Kleingruppenkür 1</t>
  </si>
  <si>
    <t>Kleingruppenkür 2</t>
  </si>
  <si>
    <t>Kleingruppenkür 3</t>
  </si>
  <si>
    <t>Kleingruppenkür 4</t>
  </si>
  <si>
    <t>Kleingruppenkür 6</t>
  </si>
  <si>
    <t>Kleingruppenkür 5</t>
  </si>
  <si>
    <t>Kleingruppenkür 7</t>
  </si>
  <si>
    <t>Kleingruppenkür 8</t>
  </si>
  <si>
    <t>Großgruppenkür 1</t>
  </si>
  <si>
    <t>Großgruppenkür 3</t>
  </si>
  <si>
    <t>Großgruppenkür 2</t>
  </si>
  <si>
    <t>Großgruppenkür 4</t>
  </si>
  <si>
    <t>Ansprechpartner:</t>
  </si>
  <si>
    <t>email</t>
  </si>
  <si>
    <t>Meldegebühr in Euro</t>
  </si>
  <si>
    <t>Gesamtbetrag</t>
  </si>
  <si>
    <t>Überweisung an:</t>
  </si>
  <si>
    <t>IBAN:</t>
  </si>
  <si>
    <t>Verwendungszweck:</t>
  </si>
  <si>
    <t>Grunddaten</t>
  </si>
  <si>
    <t>Verbandsrabatt</t>
  </si>
  <si>
    <t>Berechnungsmodus</t>
  </si>
  <si>
    <t>zu wenig Jury</t>
  </si>
  <si>
    <t>Modus 0</t>
  </si>
  <si>
    <t>Modus 1</t>
  </si>
  <si>
    <t>Modus 2</t>
  </si>
  <si>
    <t>Modus 3</t>
  </si>
  <si>
    <t>Modus 4</t>
  </si>
  <si>
    <t>Modus 5</t>
  </si>
  <si>
    <t>Zahlender Betrag</t>
  </si>
  <si>
    <t>Gesammtsumme</t>
  </si>
  <si>
    <t>Küren</t>
  </si>
  <si>
    <t>Starter ja/nein</t>
  </si>
  <si>
    <t>Summe Über</t>
  </si>
  <si>
    <t>Anzahl Starter:</t>
  </si>
  <si>
    <t>Summe</t>
  </si>
  <si>
    <t>Juryberechnung</t>
  </si>
  <si>
    <t>Text für Jury</t>
  </si>
  <si>
    <t>Benötigt</t>
  </si>
  <si>
    <t>Datenabgleich um Daten einzulesen</t>
  </si>
  <si>
    <t>Kleingruppenkür</t>
  </si>
  <si>
    <t>Großgruppenkür</t>
  </si>
  <si>
    <t>Modus 6</t>
  </si>
  <si>
    <t>Modus 7</t>
  </si>
  <si>
    <t>.</t>
  </si>
  <si>
    <t>Modus 8</t>
  </si>
  <si>
    <t>Modus 9</t>
  </si>
  <si>
    <t>Ef. KGK</t>
  </si>
  <si>
    <t>Ef.GGK</t>
  </si>
  <si>
    <t>1 ( E )</t>
  </si>
  <si>
    <t>2 ( E )</t>
  </si>
  <si>
    <t>3 ( E )</t>
  </si>
  <si>
    <t>4 ( E )</t>
  </si>
  <si>
    <t>5 ( E )</t>
  </si>
  <si>
    <t>6 ( E )</t>
  </si>
  <si>
    <t>7 ( E )</t>
  </si>
  <si>
    <t>8 ( E )</t>
  </si>
  <si>
    <t>Ersatz Gruppenkür</t>
  </si>
  <si>
    <t>Ersatzfahrer</t>
  </si>
  <si>
    <t>T</t>
  </si>
  <si>
    <t>P</t>
  </si>
  <si>
    <t>A</t>
  </si>
  <si>
    <t>Anzahl Küren</t>
  </si>
  <si>
    <t>EK</t>
  </si>
  <si>
    <t>PK</t>
  </si>
  <si>
    <t>KGK</t>
  </si>
  <si>
    <t>GGK</t>
  </si>
  <si>
    <t>Anzahl Küren:</t>
  </si>
  <si>
    <t>GK-klein-Finale-JExp</t>
  </si>
  <si>
    <t>GK-klein-Finale Exp</t>
  </si>
  <si>
    <t>GK-groß-Finale JExp</t>
  </si>
  <si>
    <t>GK-groß-Finale Exp</t>
  </si>
  <si>
    <t>Angemeldet</t>
  </si>
  <si>
    <t>Berechnete Anzahl</t>
  </si>
  <si>
    <t>16. Schwäbischer Einradtag</t>
  </si>
  <si>
    <t>28.03.2026</t>
  </si>
  <si>
    <t>Anmeldung.SET@klopstockstrasse.de</t>
  </si>
  <si>
    <t>Einradmusik@Klopstockstrasse.de</t>
  </si>
  <si>
    <t>SSV Zuffenhausen e.V., Abteilung Radsport</t>
  </si>
  <si>
    <t>Volksbank Zuffenhausen eG</t>
  </si>
  <si>
    <t>DE45 6009 0300 0402 0100 51</t>
  </si>
  <si>
    <t xml:space="preserve">Bitte ankreuzen (X), wo ihr werten könnt </t>
  </si>
  <si>
    <t>EK-U11</t>
  </si>
  <si>
    <t>EK-U13</t>
  </si>
  <si>
    <t>EK-U15</t>
  </si>
  <si>
    <t>EK-U17</t>
  </si>
  <si>
    <t>EK-U19</t>
  </si>
  <si>
    <t>EK-19+</t>
  </si>
  <si>
    <t>PK-U11</t>
  </si>
  <si>
    <t>PK-U13</t>
  </si>
  <si>
    <t>PK-U15</t>
  </si>
  <si>
    <t>PK-U17</t>
  </si>
  <si>
    <t>PK-U19</t>
  </si>
  <si>
    <t>PK-19+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</si>
</sst>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7]d/\ mmmm\ yyyy;@"/>
    <numFmt numFmtId="165" formatCode="#,##0.00\ &quot;€&quot;"/>
    <numFmt numFmtId="166" formatCode=".\-\ &quot;€&quot;"/>
    <numFmt numFmtId="167" formatCode="[$-407]d/\ mmm/\ yy;@"/>
    <numFmt numFmtId="168" formatCode="dd/mm/yy;@"/>
  </numFmts>
  <fonts count="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12"/>
      <color theme="1"/>
      <name val="Roboto"/>
    </font>
    <font>
      <sz val="12"/>
      <name val="Open Sans"/>
      <family val="2"/>
    </font>
    <font>
      <sz val="12"/>
      <color theme="1"/>
      <name val="Open Sans"/>
      <family val="2"/>
    </font>
    <font>
      <b/>
      <sz val="28"/>
      <color theme="1"/>
      <name val="Playfair Display"/>
    </font>
    <font>
      <b/>
      <sz val="22"/>
      <color theme="1"/>
      <name val="Open Sans"/>
      <family val="2"/>
    </font>
    <font>
      <b/>
      <sz val="12"/>
      <color theme="1"/>
      <name val="Open Sans"/>
      <family val="2"/>
    </font>
    <font>
      <b/>
      <u/>
      <sz val="22"/>
      <color theme="1"/>
      <name val="Open Sans"/>
      <family val="2"/>
    </font>
    <font>
      <b/>
      <sz val="14"/>
      <color theme="1"/>
      <name val="Calibri"/>
      <family val="2"/>
      <scheme val="minor"/>
    </font>
    <font>
      <sz val="14"/>
      <color theme="1"/>
      <name val="Roboto"/>
    </font>
    <font>
      <b/>
      <sz val="14"/>
      <color theme="1"/>
      <name val="Roboto"/>
    </font>
    <font>
      <b/>
      <sz val="14"/>
      <color theme="1"/>
      <name val="Open Sans"/>
      <family val="2"/>
    </font>
    <font>
      <b/>
      <sz val="14"/>
      <color rgb="FFFF0000"/>
      <name val="Roboto"/>
    </font>
    <font>
      <b/>
      <sz val="22"/>
      <name val="Roboto"/>
    </font>
    <font>
      <sz val="14"/>
      <name val="Roboto"/>
    </font>
    <font>
      <b/>
      <sz val="26"/>
      <name val="Playfair Display"/>
    </font>
    <font>
      <b/>
      <sz val="22"/>
      <name val="Open Sans"/>
      <family val="2"/>
    </font>
    <font>
      <sz val="11"/>
      <color theme="1"/>
      <name val="Open Sans"/>
      <family val="2"/>
    </font>
    <font>
      <b/>
      <sz val="18"/>
      <name val="Open Sans"/>
      <family val="2"/>
    </font>
    <font>
      <u/>
      <sz val="18"/>
      <color indexed="8"/>
      <name val="Open Sans"/>
      <family val="2"/>
    </font>
    <font>
      <b/>
      <sz val="12"/>
      <color indexed="8"/>
      <name val="Open Sans"/>
      <family val="2"/>
    </font>
    <font>
      <b/>
      <sz val="12"/>
      <name val="Open Sans"/>
      <family val="2"/>
    </font>
    <font>
      <sz val="12"/>
      <color indexed="8"/>
      <name val="Open Sans"/>
      <family val="2"/>
    </font>
    <font>
      <sz val="14"/>
      <name val="Open Sans"/>
      <family val="2"/>
    </font>
    <font>
      <b/>
      <sz val="18"/>
      <color theme="1"/>
      <name val="Open Sans"/>
      <family val="2"/>
    </font>
    <font>
      <sz val="14"/>
      <color theme="1"/>
      <name val="Open Sans"/>
      <family val="2"/>
    </font>
    <font>
      <b/>
      <sz val="14"/>
      <color rgb="FFFF0000"/>
      <name val="Open Sans"/>
      <family val="2"/>
    </font>
    <font>
      <sz val="13"/>
      <color theme="1"/>
      <name val="Open Sans"/>
      <family val="2"/>
    </font>
    <font>
      <b/>
      <sz val="13"/>
      <color theme="1"/>
      <name val="Open Sans"/>
      <family val="2"/>
    </font>
    <font>
      <sz val="12"/>
      <color theme="0" tint="-0.14999847407452621"/>
      <name val="Open Sans"/>
      <family val="2"/>
    </font>
    <font>
      <u/>
      <sz val="20"/>
      <name val="Open Sans"/>
      <family val="2"/>
    </font>
    <font>
      <sz val="10"/>
      <name val="Open Sans"/>
      <family val="2"/>
    </font>
    <font>
      <b/>
      <sz val="14"/>
      <name val="Open Sans"/>
      <family val="2"/>
    </font>
    <font>
      <b/>
      <u/>
      <sz val="14"/>
      <name val="Open Sans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0"/>
      <name val="Roboto"/>
    </font>
    <font>
      <sz val="12"/>
      <color theme="0"/>
      <name val="Roboto"/>
    </font>
    <font>
      <b/>
      <sz val="10"/>
      <name val="Open Sans"/>
      <family val="2"/>
    </font>
    <font>
      <sz val="8"/>
      <name val="Open Sans"/>
      <family val="2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8CBDB9"/>
        <bgColor indexed="64"/>
      </patternFill>
    </fill>
    <fill>
      <patternFill patternType="solid">
        <fgColor rgb="FFE8ECE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9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406">
    <xf numFmtId="0" fontId="0" fillId="0" borderId="0" xfId="0"/>
    <xf numFmtId="0" fontId="3" fillId="0" borderId="0" xfId="0" applyFont="1"/>
    <xf numFmtId="0" fontId="3" fillId="3" borderId="1" xfId="0" applyFont="1" applyFill="1" applyBorder="1" applyAlignment="1" applyProtection="1">
      <alignment vertical="center"/>
      <protection locked="0"/>
    </xf>
    <xf numFmtId="49" fontId="3" fillId="3" borderId="1" xfId="0" applyNumberFormat="1" applyFont="1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4" fillId="0" borderId="0" xfId="0" applyFont="1"/>
    <xf numFmtId="0" fontId="12" fillId="0" borderId="0" xfId="0" applyFont="1"/>
    <xf numFmtId="165" fontId="12" fillId="0" borderId="0" xfId="0" applyNumberFormat="1" applyFont="1" applyAlignment="1">
      <alignment horizontal="left"/>
    </xf>
    <xf numFmtId="0" fontId="0" fillId="5" borderId="5" xfId="0" applyFill="1" applyBorder="1"/>
    <xf numFmtId="0" fontId="0" fillId="5" borderId="0" xfId="0" applyFill="1"/>
    <xf numFmtId="0" fontId="0" fillId="5" borderId="5" xfId="0" applyFill="1" applyBorder="1" applyAlignment="1">
      <alignment horizontal="center"/>
    </xf>
    <xf numFmtId="0" fontId="3" fillId="5" borderId="7" xfId="0" applyFont="1" applyFill="1" applyBorder="1" applyAlignment="1" applyProtection="1">
      <alignment vertical="center"/>
      <protection locked="0"/>
    </xf>
    <xf numFmtId="49" fontId="3" fillId="5" borderId="7" xfId="0" applyNumberFormat="1" applyFont="1" applyFill="1" applyBorder="1" applyAlignment="1" applyProtection="1">
      <alignment vertical="center"/>
      <protection locked="0"/>
    </xf>
    <xf numFmtId="0" fontId="3" fillId="5" borderId="7" xfId="0" applyFont="1" applyFill="1" applyBorder="1" applyAlignment="1" applyProtection="1">
      <alignment horizontal="left" vertical="center"/>
      <protection locked="0"/>
    </xf>
    <xf numFmtId="0" fontId="1" fillId="5" borderId="5" xfId="0" applyFont="1" applyFill="1" applyBorder="1"/>
    <xf numFmtId="0" fontId="0" fillId="5" borderId="6" xfId="0" applyFill="1" applyBorder="1"/>
    <xf numFmtId="0" fontId="1" fillId="5" borderId="8" xfId="0" applyFont="1" applyFill="1" applyBorder="1"/>
    <xf numFmtId="0" fontId="0" fillId="5" borderId="9" xfId="0" applyFill="1" applyBorder="1"/>
    <xf numFmtId="0" fontId="0" fillId="5" borderId="8" xfId="0" applyFill="1" applyBorder="1"/>
    <xf numFmtId="0" fontId="0" fillId="5" borderId="10" xfId="0" applyFill="1" applyBorder="1"/>
    <xf numFmtId="0" fontId="5" fillId="2" borderId="1" xfId="0" applyFont="1" applyFill="1" applyBorder="1" applyAlignment="1">
      <alignment vertical="center"/>
    </xf>
    <xf numFmtId="0" fontId="16" fillId="0" borderId="0" xfId="1" applyFont="1" applyAlignment="1">
      <alignment horizontal="center" vertical="center"/>
    </xf>
    <xf numFmtId="0" fontId="22" fillId="0" borderId="0" xfId="0" applyFont="1" applyAlignment="1">
      <alignment horizontal="left"/>
    </xf>
    <xf numFmtId="0" fontId="20" fillId="0" borderId="0" xfId="0" applyFont="1"/>
    <xf numFmtId="0" fontId="3" fillId="0" borderId="0" xfId="0" applyFont="1" applyAlignment="1">
      <alignment horizontal="center"/>
    </xf>
    <xf numFmtId="0" fontId="17" fillId="0" borderId="0" xfId="1" applyFont="1" applyAlignment="1">
      <alignment horizontal="left"/>
    </xf>
    <xf numFmtId="0" fontId="23" fillId="7" borderId="12" xfId="0" applyFont="1" applyFill="1" applyBorder="1" applyAlignment="1">
      <alignment horizontal="center" vertical="center" textRotation="90"/>
    </xf>
    <xf numFmtId="0" fontId="23" fillId="7" borderId="13" xfId="0" applyFont="1" applyFill="1" applyBorder="1" applyAlignment="1">
      <alignment horizontal="center" vertical="center"/>
    </xf>
    <xf numFmtId="0" fontId="23" fillId="7" borderId="13" xfId="0" applyFont="1" applyFill="1" applyBorder="1" applyAlignment="1">
      <alignment horizontal="center" vertical="center" textRotation="90"/>
    </xf>
    <xf numFmtId="0" fontId="24" fillId="7" borderId="13" xfId="0" applyFont="1" applyFill="1" applyBorder="1" applyAlignment="1">
      <alignment horizontal="center" vertical="center" textRotation="90"/>
    </xf>
    <xf numFmtId="0" fontId="24" fillId="14" borderId="13" xfId="0" applyFont="1" applyFill="1" applyBorder="1" applyAlignment="1">
      <alignment horizontal="center" vertical="center" textRotation="90"/>
    </xf>
    <xf numFmtId="0" fontId="24" fillId="13" borderId="13" xfId="0" applyFont="1" applyFill="1" applyBorder="1" applyAlignment="1">
      <alignment horizontal="center" vertical="center" textRotation="90"/>
    </xf>
    <xf numFmtId="0" fontId="24" fillId="10" borderId="13" xfId="0" applyFont="1" applyFill="1" applyBorder="1" applyAlignment="1">
      <alignment horizontal="center" vertical="center" textRotation="90"/>
    </xf>
    <xf numFmtId="0" fontId="24" fillId="6" borderId="13" xfId="0" applyFont="1" applyFill="1" applyBorder="1" applyAlignment="1">
      <alignment horizontal="center" vertical="center" textRotation="90"/>
    </xf>
    <xf numFmtId="0" fontId="5" fillId="9" borderId="14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left" vertical="center"/>
    </xf>
    <xf numFmtId="14" fontId="5" fillId="9" borderId="11" xfId="0" applyNumberFormat="1" applyFont="1" applyFill="1" applyBorder="1" applyAlignment="1">
      <alignment horizontal="left" vertical="center"/>
    </xf>
    <xf numFmtId="0" fontId="5" fillId="9" borderId="11" xfId="0" applyFont="1" applyFill="1" applyBorder="1" applyAlignment="1">
      <alignment horizontal="center" vertical="center"/>
    </xf>
    <xf numFmtId="14" fontId="5" fillId="9" borderId="11" xfId="0" applyNumberFormat="1" applyFont="1" applyFill="1" applyBorder="1" applyAlignment="1">
      <alignment horizontal="center" vertical="center"/>
    </xf>
    <xf numFmtId="1" fontId="5" fillId="9" borderId="11" xfId="0" applyNumberFormat="1" applyFont="1" applyFill="1" applyBorder="1" applyAlignment="1">
      <alignment horizontal="center" vertical="center"/>
    </xf>
    <xf numFmtId="0" fontId="25" fillId="9" borderId="11" xfId="0" applyFont="1" applyFill="1" applyBorder="1" applyAlignment="1">
      <alignment horizontal="center" vertical="center"/>
    </xf>
    <xf numFmtId="166" fontId="24" fillId="9" borderId="11" xfId="0" applyNumberFormat="1" applyFont="1" applyFill="1" applyBorder="1" applyAlignment="1">
      <alignment horizontal="center" vertical="center"/>
    </xf>
    <xf numFmtId="0" fontId="20" fillId="11" borderId="14" xfId="0" applyFont="1" applyFill="1" applyBorder="1" applyAlignment="1">
      <alignment horizontal="center"/>
    </xf>
    <xf numFmtId="0" fontId="20" fillId="11" borderId="15" xfId="0" applyFont="1" applyFill="1" applyBorder="1" applyAlignment="1">
      <alignment horizontal="center"/>
    </xf>
    <xf numFmtId="0" fontId="19" fillId="0" borderId="0" xfId="1" applyFont="1" applyAlignment="1">
      <alignment horizontal="center" vertical="center"/>
    </xf>
    <xf numFmtId="0" fontId="26" fillId="0" borderId="0" xfId="1" applyFont="1" applyAlignment="1">
      <alignment horizontal="left"/>
    </xf>
    <xf numFmtId="1" fontId="5" fillId="9" borderId="16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17" fillId="0" borderId="0" xfId="1" applyFont="1" applyAlignment="1">
      <alignment horizontal="center"/>
    </xf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6" borderId="3" xfId="0" applyFill="1" applyBorder="1"/>
    <xf numFmtId="0" fontId="0" fillId="6" borderId="5" xfId="0" applyFill="1" applyBorder="1"/>
    <xf numFmtId="0" fontId="0" fillId="6" borderId="8" xfId="0" applyFill="1" applyBorder="1"/>
    <xf numFmtId="0" fontId="0" fillId="6" borderId="2" xfId="0" applyFill="1" applyBorder="1"/>
    <xf numFmtId="0" fontId="0" fillId="6" borderId="0" xfId="0" applyFill="1"/>
    <xf numFmtId="0" fontId="0" fillId="6" borderId="9" xfId="0" applyFill="1" applyBorder="1"/>
    <xf numFmtId="0" fontId="0" fillId="6" borderId="6" xfId="0" applyFill="1" applyBorder="1"/>
    <xf numFmtId="0" fontId="0" fillId="6" borderId="10" xfId="0" applyFill="1" applyBorder="1"/>
    <xf numFmtId="0" fontId="1" fillId="0" borderId="19" xfId="0" applyFont="1" applyBorder="1"/>
    <xf numFmtId="0" fontId="1" fillId="0" borderId="18" xfId="0" applyFont="1" applyBorder="1"/>
    <xf numFmtId="0" fontId="1" fillId="0" borderId="20" xfId="0" applyFont="1" applyBorder="1"/>
    <xf numFmtId="0" fontId="3" fillId="12" borderId="11" xfId="0" applyFont="1" applyFill="1" applyBorder="1" applyProtection="1">
      <protection locked="0"/>
    </xf>
    <xf numFmtId="0" fontId="3" fillId="12" borderId="11" xfId="0" applyFont="1" applyFill="1" applyBorder="1" applyAlignment="1" applyProtection="1">
      <alignment horizontal="center" vertical="center"/>
      <protection locked="0"/>
    </xf>
    <xf numFmtId="14" fontId="3" fillId="12" borderId="11" xfId="0" applyNumberFormat="1" applyFont="1" applyFill="1" applyBorder="1" applyProtection="1">
      <protection locked="0"/>
    </xf>
    <xf numFmtId="0" fontId="3" fillId="12" borderId="16" xfId="0" applyFont="1" applyFill="1" applyBorder="1" applyProtection="1">
      <protection locked="0"/>
    </xf>
    <xf numFmtId="0" fontId="3" fillId="12" borderId="16" xfId="0" applyFont="1" applyFill="1" applyBorder="1" applyAlignment="1" applyProtection="1">
      <alignment horizontal="center" vertical="center"/>
      <protection locked="0"/>
    </xf>
    <xf numFmtId="0" fontId="3" fillId="16" borderId="11" xfId="0" applyFont="1" applyFill="1" applyBorder="1" applyAlignment="1" applyProtection="1">
      <alignment horizontal="center" vertical="center"/>
      <protection locked="0"/>
    </xf>
    <xf numFmtId="0" fontId="3" fillId="13" borderId="11" xfId="0" applyFont="1" applyFill="1" applyBorder="1" applyAlignment="1" applyProtection="1">
      <alignment horizontal="center" vertical="center"/>
      <protection locked="0"/>
    </xf>
    <xf numFmtId="0" fontId="3" fillId="16" borderId="16" xfId="0" applyFont="1" applyFill="1" applyBorder="1" applyAlignment="1" applyProtection="1">
      <alignment horizontal="center" vertical="center"/>
      <protection locked="0"/>
    </xf>
    <xf numFmtId="0" fontId="3" fillId="13" borderId="16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Protection="1">
      <protection locked="0"/>
    </xf>
    <xf numFmtId="0" fontId="3" fillId="9" borderId="11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/>
    </xf>
    <xf numFmtId="0" fontId="3" fillId="17" borderId="29" xfId="0" applyFont="1" applyFill="1" applyBorder="1" applyAlignment="1">
      <alignment horizontal="center"/>
    </xf>
    <xf numFmtId="0" fontId="3" fillId="17" borderId="30" xfId="0" applyFont="1" applyFill="1" applyBorder="1" applyAlignment="1">
      <alignment horizontal="center"/>
    </xf>
    <xf numFmtId="0" fontId="4" fillId="17" borderId="29" xfId="0" applyFont="1" applyFill="1" applyBorder="1" applyAlignment="1">
      <alignment horizontal="center"/>
    </xf>
    <xf numFmtId="0" fontId="4" fillId="17" borderId="11" xfId="0" applyFont="1" applyFill="1" applyBorder="1"/>
    <xf numFmtId="14" fontId="4" fillId="17" borderId="11" xfId="0" applyNumberFormat="1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4" fillId="17" borderId="27" xfId="0" applyFont="1" applyFill="1" applyBorder="1" applyAlignment="1">
      <alignment horizontal="center"/>
    </xf>
    <xf numFmtId="14" fontId="3" fillId="3" borderId="11" xfId="0" applyNumberFormat="1" applyFont="1" applyFill="1" applyBorder="1" applyAlignment="1" applyProtection="1">
      <alignment horizontal="center"/>
      <protection locked="0"/>
    </xf>
    <xf numFmtId="0" fontId="3" fillId="15" borderId="11" xfId="0" applyFont="1" applyFill="1" applyBorder="1" applyProtection="1">
      <protection locked="0"/>
    </xf>
    <xf numFmtId="14" fontId="3" fillId="15" borderId="11" xfId="0" applyNumberFormat="1" applyFont="1" applyFill="1" applyBorder="1" applyAlignment="1" applyProtection="1">
      <alignment horizontal="center"/>
      <protection locked="0"/>
    </xf>
    <xf numFmtId="0" fontId="3" fillId="3" borderId="25" xfId="0" applyFont="1" applyFill="1" applyBorder="1" applyProtection="1">
      <protection locked="0"/>
    </xf>
    <xf numFmtId="14" fontId="3" fillId="3" borderId="25" xfId="0" applyNumberFormat="1" applyFont="1" applyFill="1" applyBorder="1" applyAlignment="1" applyProtection="1">
      <alignment horizontal="center"/>
      <protection locked="0"/>
    </xf>
    <xf numFmtId="0" fontId="18" fillId="0" borderId="0" xfId="1" applyFont="1" applyAlignment="1">
      <alignment vertical="center"/>
    </xf>
    <xf numFmtId="164" fontId="19" fillId="0" borderId="0" xfId="1" applyNumberFormat="1" applyFont="1" applyAlignment="1">
      <alignment vertical="center"/>
    </xf>
    <xf numFmtId="0" fontId="9" fillId="9" borderId="24" xfId="0" applyFont="1" applyFill="1" applyBorder="1"/>
    <xf numFmtId="0" fontId="9" fillId="9" borderId="26" xfId="0" applyFont="1" applyFill="1" applyBorder="1"/>
    <xf numFmtId="0" fontId="6" fillId="19" borderId="11" xfId="0" applyFont="1" applyFill="1" applyBorder="1"/>
    <xf numFmtId="0" fontId="6" fillId="19" borderId="25" xfId="0" applyFont="1" applyFill="1" applyBorder="1"/>
    <xf numFmtId="0" fontId="9" fillId="9" borderId="23" xfId="0" applyFont="1" applyFill="1" applyBorder="1" applyAlignment="1">
      <alignment horizontal="center"/>
    </xf>
    <xf numFmtId="0" fontId="6" fillId="9" borderId="29" xfId="0" applyFont="1" applyFill="1" applyBorder="1" applyAlignment="1">
      <alignment horizontal="center"/>
    </xf>
    <xf numFmtId="0" fontId="6" fillId="9" borderId="30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8" xfId="0" applyFill="1" applyBorder="1"/>
    <xf numFmtId="0" fontId="0" fillId="4" borderId="10" xfId="0" applyFill="1" applyBorder="1"/>
    <xf numFmtId="0" fontId="0" fillId="16" borderId="5" xfId="0" applyFill="1" applyBorder="1"/>
    <xf numFmtId="0" fontId="0" fillId="16" borderId="6" xfId="0" applyFill="1" applyBorder="1"/>
    <xf numFmtId="0" fontId="0" fillId="16" borderId="8" xfId="0" applyFill="1" applyBorder="1"/>
    <xf numFmtId="0" fontId="0" fillId="20" borderId="4" xfId="0" applyFill="1" applyBorder="1"/>
    <xf numFmtId="0" fontId="0" fillId="20" borderId="6" xfId="0" applyFill="1" applyBorder="1"/>
    <xf numFmtId="0" fontId="0" fillId="20" borderId="10" xfId="0" applyFill="1" applyBorder="1"/>
    <xf numFmtId="0" fontId="3" fillId="16" borderId="27" xfId="0" applyFont="1" applyFill="1" applyBorder="1" applyProtection="1">
      <protection locked="0"/>
    </xf>
    <xf numFmtId="0" fontId="3" fillId="16" borderId="28" xfId="0" applyFont="1" applyFill="1" applyBorder="1" applyProtection="1">
      <protection locked="0"/>
    </xf>
    <xf numFmtId="0" fontId="30" fillId="9" borderId="31" xfId="0" applyFont="1" applyFill="1" applyBorder="1"/>
    <xf numFmtId="0" fontId="6" fillId="9" borderId="32" xfId="0" applyFont="1" applyFill="1" applyBorder="1"/>
    <xf numFmtId="0" fontId="6" fillId="9" borderId="31" xfId="0" applyFont="1" applyFill="1" applyBorder="1"/>
    <xf numFmtId="0" fontId="14" fillId="9" borderId="34" xfId="0" applyFont="1" applyFill="1" applyBorder="1"/>
    <xf numFmtId="0" fontId="14" fillId="9" borderId="35" xfId="0" applyFont="1" applyFill="1" applyBorder="1" applyAlignment="1">
      <alignment horizontal="left"/>
    </xf>
    <xf numFmtId="0" fontId="6" fillId="9" borderId="36" xfId="0" applyFont="1" applyFill="1" applyBorder="1"/>
    <xf numFmtId="0" fontId="32" fillId="9" borderId="32" xfId="0" applyFont="1" applyFill="1" applyBorder="1"/>
    <xf numFmtId="0" fontId="32" fillId="9" borderId="37" xfId="0" applyFont="1" applyFill="1" applyBorder="1"/>
    <xf numFmtId="0" fontId="6" fillId="21" borderId="14" xfId="0" applyFont="1" applyFill="1" applyBorder="1"/>
    <xf numFmtId="0" fontId="6" fillId="21" borderId="11" xfId="0" applyFont="1" applyFill="1" applyBorder="1"/>
    <xf numFmtId="0" fontId="6" fillId="21" borderId="27" xfId="0" applyFont="1" applyFill="1" applyBorder="1"/>
    <xf numFmtId="0" fontId="6" fillId="21" borderId="39" xfId="0" applyFont="1" applyFill="1" applyBorder="1"/>
    <xf numFmtId="0" fontId="6" fillId="21" borderId="25" xfId="0" applyFont="1" applyFill="1" applyBorder="1"/>
    <xf numFmtId="0" fontId="6" fillId="21" borderId="28" xfId="0" applyFont="1" applyFill="1" applyBorder="1"/>
    <xf numFmtId="0" fontId="31" fillId="9" borderId="33" xfId="0" applyFont="1" applyFill="1" applyBorder="1" applyAlignment="1">
      <alignment horizontal="left"/>
    </xf>
    <xf numFmtId="0" fontId="31" fillId="9" borderId="33" xfId="0" applyFont="1" applyFill="1" applyBorder="1"/>
    <xf numFmtId="0" fontId="31" fillId="9" borderId="41" xfId="0" applyFont="1" applyFill="1" applyBorder="1"/>
    <xf numFmtId="0" fontId="6" fillId="22" borderId="42" xfId="0" applyFont="1" applyFill="1" applyBorder="1"/>
    <xf numFmtId="0" fontId="6" fillId="22" borderId="43" xfId="0" applyFont="1" applyFill="1" applyBorder="1"/>
    <xf numFmtId="0" fontId="6" fillId="22" borderId="11" xfId="0" applyFont="1" applyFill="1" applyBorder="1"/>
    <xf numFmtId="0" fontId="6" fillId="22" borderId="27" xfId="0" applyFont="1" applyFill="1" applyBorder="1"/>
    <xf numFmtId="0" fontId="6" fillId="22" borderId="25" xfId="0" applyFont="1" applyFill="1" applyBorder="1"/>
    <xf numFmtId="0" fontId="6" fillId="22" borderId="28" xfId="0" applyFont="1" applyFill="1" applyBorder="1"/>
    <xf numFmtId="0" fontId="9" fillId="9" borderId="12" xfId="0" applyFont="1" applyFill="1" applyBorder="1"/>
    <xf numFmtId="0" fontId="9" fillId="9" borderId="13" xfId="0" applyFont="1" applyFill="1" applyBorder="1"/>
    <xf numFmtId="0" fontId="9" fillId="9" borderId="38" xfId="0" applyFont="1" applyFill="1" applyBorder="1"/>
    <xf numFmtId="0" fontId="6" fillId="23" borderId="42" xfId="0" applyFont="1" applyFill="1" applyBorder="1"/>
    <xf numFmtId="0" fontId="6" fillId="23" borderId="43" xfId="0" applyFont="1" applyFill="1" applyBorder="1"/>
    <xf numFmtId="0" fontId="6" fillId="23" borderId="11" xfId="0" applyFont="1" applyFill="1" applyBorder="1"/>
    <xf numFmtId="0" fontId="6" fillId="23" borderId="27" xfId="0" applyFont="1" applyFill="1" applyBorder="1"/>
    <xf numFmtId="0" fontId="6" fillId="23" borderId="25" xfId="0" applyFont="1" applyFill="1" applyBorder="1"/>
    <xf numFmtId="0" fontId="6" fillId="23" borderId="28" xfId="0" applyFont="1" applyFill="1" applyBorder="1"/>
    <xf numFmtId="0" fontId="6" fillId="9" borderId="5" xfId="0" applyFont="1" applyFill="1" applyBorder="1"/>
    <xf numFmtId="0" fontId="6" fillId="9" borderId="49" xfId="0" applyFont="1" applyFill="1" applyBorder="1"/>
    <xf numFmtId="0" fontId="6" fillId="9" borderId="52" xfId="0" applyFont="1" applyFill="1" applyBorder="1"/>
    <xf numFmtId="0" fontId="6" fillId="9" borderId="47" xfId="0" applyFont="1" applyFill="1" applyBorder="1"/>
    <xf numFmtId="0" fontId="9" fillId="9" borderId="44" xfId="0" applyFont="1" applyFill="1" applyBorder="1"/>
    <xf numFmtId="0" fontId="9" fillId="9" borderId="45" xfId="0" applyFont="1" applyFill="1" applyBorder="1"/>
    <xf numFmtId="0" fontId="32" fillId="9" borderId="48" xfId="0" applyFont="1" applyFill="1" applyBorder="1"/>
    <xf numFmtId="0" fontId="32" fillId="9" borderId="50" xfId="0" applyFont="1" applyFill="1" applyBorder="1"/>
    <xf numFmtId="0" fontId="32" fillId="9" borderId="47" xfId="0" applyFont="1" applyFill="1" applyBorder="1"/>
    <xf numFmtId="0" fontId="32" fillId="9" borderId="53" xfId="0" applyFont="1" applyFill="1" applyBorder="1"/>
    <xf numFmtId="0" fontId="32" fillId="9" borderId="46" xfId="0" applyFont="1" applyFill="1" applyBorder="1"/>
    <xf numFmtId="0" fontId="5" fillId="8" borderId="0" xfId="0" applyFont="1" applyFill="1"/>
    <xf numFmtId="0" fontId="5" fillId="0" borderId="0" xfId="0" applyFont="1"/>
    <xf numFmtId="0" fontId="5" fillId="8" borderId="1" xfId="0" applyFont="1" applyFill="1" applyBorder="1"/>
    <xf numFmtId="0" fontId="5" fillId="8" borderId="54" xfId="0" applyFont="1" applyFill="1" applyBorder="1"/>
    <xf numFmtId="0" fontId="34" fillId="0" borderId="0" xfId="0" applyFont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35" fillId="0" borderId="0" xfId="0" applyFont="1"/>
    <xf numFmtId="0" fontId="26" fillId="0" borderId="0" xfId="0" applyFont="1"/>
    <xf numFmtId="0" fontId="28" fillId="0" borderId="0" xfId="0" applyFont="1"/>
    <xf numFmtId="2" fontId="36" fillId="0" borderId="0" xfId="0" applyNumberFormat="1" applyFont="1"/>
    <xf numFmtId="165" fontId="36" fillId="18" borderId="1" xfId="0" applyNumberFormat="1" applyFont="1" applyFill="1" applyBorder="1"/>
    <xf numFmtId="0" fontId="0" fillId="18" borderId="0" xfId="0" applyFill="1"/>
    <xf numFmtId="0" fontId="1" fillId="0" borderId="0" xfId="0" applyFont="1" applyAlignment="1">
      <alignment horizontal="center"/>
    </xf>
    <xf numFmtId="165" fontId="0" fillId="0" borderId="0" xfId="0" applyNumberFormat="1"/>
    <xf numFmtId="0" fontId="1" fillId="0" borderId="0" xfId="0" applyFont="1"/>
    <xf numFmtId="0" fontId="39" fillId="0" borderId="0" xfId="0" applyFont="1"/>
    <xf numFmtId="0" fontId="0" fillId="0" borderId="60" xfId="0" applyBorder="1"/>
    <xf numFmtId="0" fontId="0" fillId="0" borderId="61" xfId="0" applyBorder="1"/>
    <xf numFmtId="165" fontId="0" fillId="0" borderId="61" xfId="0" applyNumberFormat="1" applyBorder="1"/>
    <xf numFmtId="0" fontId="0" fillId="0" borderId="62" xfId="0" applyBorder="1"/>
    <xf numFmtId="165" fontId="0" fillId="0" borderId="63" xfId="0" applyNumberFormat="1" applyBorder="1"/>
    <xf numFmtId="0" fontId="0" fillId="0" borderId="63" xfId="0" applyBorder="1"/>
    <xf numFmtId="0" fontId="0" fillId="0" borderId="64" xfId="0" applyBorder="1"/>
    <xf numFmtId="0" fontId="24" fillId="7" borderId="65" xfId="0" applyFont="1" applyFill="1" applyBorder="1" applyAlignment="1">
      <alignment horizontal="center" vertical="center"/>
    </xf>
    <xf numFmtId="166" fontId="5" fillId="9" borderId="66" xfId="0" applyNumberFormat="1" applyFont="1" applyFill="1" applyBorder="1" applyAlignment="1">
      <alignment horizontal="left" vertical="center" shrinkToFit="1"/>
    </xf>
    <xf numFmtId="0" fontId="3" fillId="3" borderId="66" xfId="0" applyFont="1" applyFill="1" applyBorder="1" applyProtection="1">
      <protection locked="0"/>
    </xf>
    <xf numFmtId="0" fontId="3" fillId="3" borderId="67" xfId="0" applyFont="1" applyFill="1" applyBorder="1" applyProtection="1">
      <protection locked="0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/>
    <xf numFmtId="0" fontId="1" fillId="9" borderId="65" xfId="0" applyFont="1" applyFill="1" applyBorder="1"/>
    <xf numFmtId="0" fontId="1" fillId="9" borderId="14" xfId="0" applyFont="1" applyFill="1" applyBorder="1" applyAlignment="1">
      <alignment horizontal="center"/>
    </xf>
    <xf numFmtId="0" fontId="0" fillId="9" borderId="11" xfId="0" applyFill="1" applyBorder="1"/>
    <xf numFmtId="165" fontId="0" fillId="9" borderId="11" xfId="0" applyNumberFormat="1" applyFill="1" applyBorder="1"/>
    <xf numFmtId="0" fontId="0" fillId="9" borderId="66" xfId="0" applyFill="1" applyBorder="1"/>
    <xf numFmtId="165" fontId="0" fillId="0" borderId="11" xfId="0" applyNumberFormat="1" applyBorder="1"/>
    <xf numFmtId="165" fontId="0" fillId="0" borderId="16" xfId="0" applyNumberFormat="1" applyBorder="1"/>
    <xf numFmtId="0" fontId="0" fillId="24" borderId="66" xfId="0" applyFill="1" applyBorder="1"/>
    <xf numFmtId="0" fontId="0" fillId="24" borderId="67" xfId="0" applyFill="1" applyBorder="1"/>
    <xf numFmtId="0" fontId="1" fillId="24" borderId="14" xfId="0" applyFont="1" applyFill="1" applyBorder="1" applyAlignment="1">
      <alignment horizontal="center"/>
    </xf>
    <xf numFmtId="0" fontId="0" fillId="24" borderId="11" xfId="0" applyFill="1" applyBorder="1"/>
    <xf numFmtId="165" fontId="0" fillId="24" borderId="11" xfId="0" applyNumberFormat="1" applyFill="1" applyBorder="1"/>
    <xf numFmtId="0" fontId="1" fillId="24" borderId="15" xfId="0" applyFont="1" applyFill="1" applyBorder="1" applyAlignment="1">
      <alignment horizontal="center"/>
    </xf>
    <xf numFmtId="0" fontId="0" fillId="24" borderId="16" xfId="0" applyFill="1" applyBorder="1"/>
    <xf numFmtId="165" fontId="0" fillId="24" borderId="16" xfId="0" applyNumberFormat="1" applyFill="1" applyBorder="1"/>
    <xf numFmtId="0" fontId="0" fillId="0" borderId="55" xfId="0" applyBorder="1"/>
    <xf numFmtId="0" fontId="0" fillId="0" borderId="54" xfId="0" applyBorder="1"/>
    <xf numFmtId="0" fontId="0" fillId="0" borderId="57" xfId="0" applyBorder="1"/>
    <xf numFmtId="0" fontId="0" fillId="0" borderId="59" xfId="0" applyBorder="1"/>
    <xf numFmtId="165" fontId="0" fillId="0" borderId="64" xfId="0" applyNumberFormat="1" applyBorder="1"/>
    <xf numFmtId="0" fontId="1" fillId="0" borderId="57" xfId="0" applyFont="1" applyBorder="1"/>
    <xf numFmtId="0" fontId="1" fillId="0" borderId="58" xfId="0" applyFont="1" applyBorder="1"/>
    <xf numFmtId="0" fontId="0" fillId="0" borderId="68" xfId="0" applyBorder="1"/>
    <xf numFmtId="0" fontId="0" fillId="0" borderId="32" xfId="0" applyBorder="1"/>
    <xf numFmtId="0" fontId="11" fillId="0" borderId="63" xfId="0" applyFont="1" applyBorder="1"/>
    <xf numFmtId="0" fontId="11" fillId="0" borderId="64" xfId="0" applyFont="1" applyBorder="1"/>
    <xf numFmtId="14" fontId="11" fillId="0" borderId="63" xfId="0" applyNumberFormat="1" applyFont="1" applyBorder="1"/>
    <xf numFmtId="14" fontId="0" fillId="0" borderId="61" xfId="0" applyNumberFormat="1" applyBorder="1"/>
    <xf numFmtId="14" fontId="0" fillId="0" borderId="0" xfId="0" applyNumberFormat="1"/>
    <xf numFmtId="0" fontId="0" fillId="0" borderId="69" xfId="0" applyBorder="1"/>
    <xf numFmtId="0" fontId="0" fillId="0" borderId="2" xfId="0" applyBorder="1"/>
    <xf numFmtId="14" fontId="0" fillId="0" borderId="2" xfId="0" applyNumberFormat="1" applyBorder="1"/>
    <xf numFmtId="0" fontId="0" fillId="0" borderId="6" xfId="0" applyBorder="1"/>
    <xf numFmtId="0" fontId="0" fillId="0" borderId="70" xfId="0" applyBorder="1"/>
    <xf numFmtId="0" fontId="0" fillId="0" borderId="5" xfId="0" applyBorder="1"/>
    <xf numFmtId="0" fontId="39" fillId="0" borderId="0" xfId="0" applyFont="1" applyProtection="1">
      <protection locked="0"/>
    </xf>
    <xf numFmtId="14" fontId="16" fillId="0" borderId="0" xfId="1" applyNumberFormat="1" applyFont="1" applyAlignment="1">
      <alignment horizontal="center" vertical="center"/>
    </xf>
    <xf numFmtId="0" fontId="42" fillId="0" borderId="0" xfId="0" applyFont="1"/>
    <xf numFmtId="167" fontId="42" fillId="0" borderId="0" xfId="0" applyNumberFormat="1" applyFont="1"/>
    <xf numFmtId="0" fontId="0" fillId="0" borderId="0" xfId="0" applyAlignment="1">
      <alignment horizontal="right"/>
    </xf>
    <xf numFmtId="0" fontId="4" fillId="17" borderId="25" xfId="0" applyFont="1" applyFill="1" applyBorder="1" applyAlignment="1">
      <alignment horizontal="center"/>
    </xf>
    <xf numFmtId="14" fontId="22" fillId="0" borderId="0" xfId="0" applyNumberFormat="1" applyFont="1" applyAlignment="1">
      <alignment horizontal="left"/>
    </xf>
    <xf numFmtId="0" fontId="24" fillId="6" borderId="75" xfId="0" applyFont="1" applyFill="1" applyBorder="1" applyAlignment="1">
      <alignment horizontal="center" wrapText="1"/>
    </xf>
    <xf numFmtId="0" fontId="4" fillId="17" borderId="78" xfId="0" applyFont="1" applyFill="1" applyBorder="1" applyAlignment="1">
      <alignment horizontal="center"/>
    </xf>
    <xf numFmtId="0" fontId="3" fillId="6" borderId="78" xfId="0" applyFont="1" applyFill="1" applyBorder="1" applyAlignment="1" applyProtection="1">
      <alignment horizontal="center"/>
      <protection locked="0"/>
    </xf>
    <xf numFmtId="0" fontId="3" fillId="6" borderId="79" xfId="0" applyFont="1" applyFill="1" applyBorder="1" applyAlignment="1" applyProtection="1">
      <alignment horizontal="center"/>
      <protection locked="0"/>
    </xf>
    <xf numFmtId="0" fontId="4" fillId="17" borderId="78" xfId="0" applyFont="1" applyFill="1" applyBorder="1"/>
    <xf numFmtId="0" fontId="3" fillId="3" borderId="78" xfId="0" applyFont="1" applyFill="1" applyBorder="1" applyProtection="1">
      <protection locked="0"/>
    </xf>
    <xf numFmtId="0" fontId="3" fillId="15" borderId="78" xfId="0" applyFont="1" applyFill="1" applyBorder="1" applyProtection="1">
      <protection locked="0"/>
    </xf>
    <xf numFmtId="0" fontId="3" fillId="3" borderId="79" xfId="0" applyFont="1" applyFill="1" applyBorder="1" applyProtection="1">
      <protection locked="0"/>
    </xf>
    <xf numFmtId="0" fontId="4" fillId="17" borderId="82" xfId="0" applyFont="1" applyFill="1" applyBorder="1" applyAlignment="1">
      <alignment horizontal="center"/>
    </xf>
    <xf numFmtId="0" fontId="24" fillId="13" borderId="43" xfId="0" applyFont="1" applyFill="1" applyBorder="1" applyAlignment="1">
      <alignment horizontal="center" wrapText="1"/>
    </xf>
    <xf numFmtId="0" fontId="3" fillId="13" borderId="27" xfId="0" applyFont="1" applyFill="1" applyBorder="1" applyAlignment="1" applyProtection="1">
      <alignment horizontal="center"/>
      <protection locked="0"/>
    </xf>
    <xf numFmtId="0" fontId="3" fillId="13" borderId="28" xfId="0" applyFont="1" applyFill="1" applyBorder="1" applyAlignment="1" applyProtection="1">
      <alignment horizontal="center"/>
      <protection locked="0"/>
    </xf>
    <xf numFmtId="0" fontId="24" fillId="10" borderId="74" xfId="0" applyFont="1" applyFill="1" applyBorder="1" applyAlignment="1">
      <alignment horizontal="center" wrapText="1"/>
    </xf>
    <xf numFmtId="0" fontId="3" fillId="10" borderId="82" xfId="0" applyFont="1" applyFill="1" applyBorder="1" applyAlignment="1" applyProtection="1">
      <alignment horizontal="center"/>
      <protection locked="0"/>
    </xf>
    <xf numFmtId="0" fontId="3" fillId="10" borderId="83" xfId="0" applyFont="1" applyFill="1" applyBorder="1" applyAlignment="1" applyProtection="1">
      <alignment horizontal="center"/>
      <protection locked="0"/>
    </xf>
    <xf numFmtId="0" fontId="4" fillId="17" borderId="66" xfId="0" applyFont="1" applyFill="1" applyBorder="1" applyAlignment="1">
      <alignment horizontal="center"/>
    </xf>
    <xf numFmtId="0" fontId="24" fillId="13" borderId="89" xfId="0" applyFont="1" applyFill="1" applyBorder="1" applyAlignment="1">
      <alignment horizontal="center" wrapText="1"/>
    </xf>
    <xf numFmtId="0" fontId="3" fillId="13" borderId="66" xfId="0" applyFont="1" applyFill="1" applyBorder="1" applyAlignment="1" applyProtection="1">
      <alignment horizontal="center"/>
      <protection locked="0"/>
    </xf>
    <xf numFmtId="0" fontId="3" fillId="13" borderId="88" xfId="0" applyFont="1" applyFill="1" applyBorder="1" applyAlignment="1" applyProtection="1">
      <alignment horizontal="center"/>
      <protection locked="0"/>
    </xf>
    <xf numFmtId="0" fontId="24" fillId="10" borderId="29" xfId="0" applyFont="1" applyFill="1" applyBorder="1" applyAlignment="1">
      <alignment horizontal="center" wrapText="1"/>
    </xf>
    <xf numFmtId="0" fontId="3" fillId="10" borderId="29" xfId="0" applyFont="1" applyFill="1" applyBorder="1" applyAlignment="1" applyProtection="1">
      <alignment horizontal="center"/>
      <protection locked="0"/>
    </xf>
    <xf numFmtId="0" fontId="3" fillId="10" borderId="30" xfId="0" applyFont="1" applyFill="1" applyBorder="1" applyAlignment="1" applyProtection="1">
      <alignment horizontal="center"/>
      <protection locked="0"/>
    </xf>
    <xf numFmtId="0" fontId="3" fillId="0" borderId="29" xfId="0" applyFont="1" applyBorder="1" applyAlignment="1" applyProtection="1">
      <alignment horizontal="center"/>
      <protection locked="0"/>
    </xf>
    <xf numFmtId="0" fontId="3" fillId="0" borderId="78" xfId="0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/>
      <protection locked="0"/>
    </xf>
    <xf numFmtId="0" fontId="3" fillId="0" borderId="82" xfId="0" applyFont="1" applyBorder="1" applyAlignment="1" applyProtection="1">
      <alignment horizontal="center"/>
      <protection locked="0"/>
    </xf>
    <xf numFmtId="0" fontId="3" fillId="0" borderId="66" xfId="0" applyFont="1" applyBorder="1" applyAlignment="1" applyProtection="1">
      <alignment horizontal="center"/>
      <protection locked="0"/>
    </xf>
    <xf numFmtId="0" fontId="1" fillId="0" borderId="59" xfId="0" applyFont="1" applyBorder="1"/>
    <xf numFmtId="0" fontId="0" fillId="0" borderId="6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44" fillId="10" borderId="29" xfId="0" applyFont="1" applyFill="1" applyBorder="1" applyAlignment="1">
      <alignment horizontal="center" wrapText="1"/>
    </xf>
    <xf numFmtId="0" fontId="44" fillId="6" borderId="75" xfId="0" applyFont="1" applyFill="1" applyBorder="1" applyAlignment="1">
      <alignment horizontal="center" wrapText="1"/>
    </xf>
    <xf numFmtId="0" fontId="44" fillId="13" borderId="43" xfId="0" applyFont="1" applyFill="1" applyBorder="1" applyAlignment="1">
      <alignment horizontal="center" wrapText="1"/>
    </xf>
    <xf numFmtId="0" fontId="44" fillId="10" borderId="74" xfId="0" applyFont="1" applyFill="1" applyBorder="1" applyAlignment="1">
      <alignment horizontal="center" wrapText="1"/>
    </xf>
    <xf numFmtId="0" fontId="44" fillId="13" borderId="89" xfId="0" applyFont="1" applyFill="1" applyBorder="1" applyAlignment="1">
      <alignment horizontal="center" wrapText="1"/>
    </xf>
    <xf numFmtId="0" fontId="44" fillId="13" borderId="74" xfId="0" applyFont="1" applyFill="1" applyBorder="1" applyAlignment="1">
      <alignment horizontal="center" wrapText="1"/>
    </xf>
    <xf numFmtId="0" fontId="3" fillId="0" borderId="11" xfId="0" applyFont="1" applyBorder="1" applyProtection="1">
      <protection locked="0"/>
    </xf>
    <xf numFmtId="168" fontId="43" fillId="0" borderId="0" xfId="0" applyNumberFormat="1" applyFont="1"/>
    <xf numFmtId="14" fontId="12" fillId="0" borderId="0" xfId="0" applyNumberFormat="1" applyFont="1" applyAlignment="1">
      <alignment horizontal="left"/>
    </xf>
    <xf numFmtId="0" fontId="5" fillId="9" borderId="11" xfId="0" applyFont="1" applyFill="1" applyBorder="1" applyAlignment="1" applyProtection="1">
      <alignment horizontal="center" vertical="center"/>
    </xf>
    <xf numFmtId="0" fontId="3" fillId="10" borderId="11" xfId="0" applyFont="1" applyFill="1" applyBorder="1" applyAlignment="1" applyProtection="1">
      <alignment horizontal="center" vertical="center"/>
    </xf>
    <xf numFmtId="0" fontId="3" fillId="6" borderId="11" xfId="0" applyFont="1" applyFill="1" applyBorder="1" applyAlignment="1" applyProtection="1">
      <alignment horizontal="center" vertical="center"/>
    </xf>
    <xf numFmtId="0" fontId="3" fillId="10" borderId="16" xfId="0" applyFont="1" applyFill="1" applyBorder="1" applyAlignment="1" applyProtection="1">
      <alignment horizontal="center" vertical="center"/>
    </xf>
    <xf numFmtId="0" fontId="3" fillId="6" borderId="16" xfId="0" applyFont="1" applyFill="1" applyBorder="1" applyAlignment="1" applyProtection="1">
      <alignment horizontal="center" vertical="center"/>
    </xf>
    <xf numFmtId="0" fontId="24" fillId="10" borderId="74" xfId="0" applyFont="1" applyFill="1" applyBorder="1" applyAlignment="1" applyProtection="1">
      <alignment horizontal="center" wrapText="1"/>
    </xf>
    <xf numFmtId="0" fontId="24" fillId="6" borderId="75" xfId="0" applyFont="1" applyFill="1" applyBorder="1" applyAlignment="1" applyProtection="1">
      <alignment horizontal="center" wrapText="1"/>
    </xf>
    <xf numFmtId="0" fontId="24" fillId="13" borderId="43" xfId="0" applyFont="1" applyFill="1" applyBorder="1" applyAlignment="1" applyProtection="1">
      <alignment horizontal="center" wrapText="1"/>
    </xf>
    <xf numFmtId="0" fontId="4" fillId="17" borderId="82" xfId="0" applyFont="1" applyFill="1" applyBorder="1" applyAlignment="1" applyProtection="1">
      <alignment horizontal="center"/>
    </xf>
    <xf numFmtId="0" fontId="4" fillId="17" borderId="78" xfId="0" applyFont="1" applyFill="1" applyBorder="1" applyAlignment="1" applyProtection="1">
      <alignment horizontal="center"/>
    </xf>
    <xf numFmtId="0" fontId="4" fillId="17" borderId="27" xfId="0" applyFont="1" applyFill="1" applyBorder="1" applyAlignment="1" applyProtection="1">
      <alignment horizontal="center"/>
    </xf>
    <xf numFmtId="0" fontId="3" fillId="10" borderId="82" xfId="0" applyFont="1" applyFill="1" applyBorder="1" applyAlignment="1" applyProtection="1">
      <alignment horizontal="center"/>
    </xf>
    <xf numFmtId="0" fontId="3" fillId="6" borderId="78" xfId="0" applyFont="1" applyFill="1" applyBorder="1" applyAlignment="1" applyProtection="1">
      <alignment horizontal="center"/>
    </xf>
    <xf numFmtId="0" fontId="3" fillId="13" borderId="27" xfId="0" applyFont="1" applyFill="1" applyBorder="1" applyAlignment="1" applyProtection="1">
      <alignment horizontal="center"/>
    </xf>
    <xf numFmtId="0" fontId="3" fillId="0" borderId="82" xfId="0" applyFont="1" applyBorder="1" applyAlignment="1" applyProtection="1">
      <alignment horizontal="center"/>
    </xf>
    <xf numFmtId="0" fontId="3" fillId="0" borderId="78" xfId="0" applyFont="1" applyBorder="1" applyAlignment="1" applyProtection="1">
      <alignment horizontal="center"/>
    </xf>
    <xf numFmtId="0" fontId="3" fillId="0" borderId="27" xfId="0" applyFont="1" applyBorder="1" applyAlignment="1" applyProtection="1">
      <alignment horizontal="center"/>
    </xf>
    <xf numFmtId="0" fontId="3" fillId="10" borderId="83" xfId="0" applyFont="1" applyFill="1" applyBorder="1" applyAlignment="1" applyProtection="1">
      <alignment horizontal="center"/>
    </xf>
    <xf numFmtId="0" fontId="3" fillId="6" borderId="79" xfId="0" applyFont="1" applyFill="1" applyBorder="1" applyAlignment="1" applyProtection="1">
      <alignment horizontal="center"/>
    </xf>
    <xf numFmtId="0" fontId="3" fillId="13" borderId="28" xfId="0" applyFont="1" applyFill="1" applyBorder="1" applyAlignment="1" applyProtection="1">
      <alignment horizontal="center"/>
    </xf>
    <xf numFmtId="0" fontId="28" fillId="9" borderId="71" xfId="0" applyFont="1" applyFill="1" applyBorder="1" applyAlignment="1"/>
    <xf numFmtId="0" fontId="28" fillId="9" borderId="85" xfId="0" applyFont="1" applyFill="1" applyBorder="1" applyAlignment="1"/>
    <xf numFmtId="0" fontId="24" fillId="13" borderId="75" xfId="0" applyFont="1" applyFill="1" applyBorder="1" applyAlignment="1">
      <alignment horizontal="center" wrapText="1"/>
    </xf>
    <xf numFmtId="0" fontId="3" fillId="13" borderId="78" xfId="0" applyFont="1" applyFill="1" applyBorder="1" applyAlignment="1" applyProtection="1">
      <alignment horizontal="center"/>
      <protection locked="0"/>
    </xf>
    <xf numFmtId="0" fontId="3" fillId="13" borderId="79" xfId="0" applyFont="1" applyFill="1" applyBorder="1" applyAlignment="1" applyProtection="1">
      <alignment horizontal="center"/>
      <protection locked="0"/>
    </xf>
    <xf numFmtId="0" fontId="24" fillId="10" borderId="91" xfId="0" applyFont="1" applyFill="1" applyBorder="1" applyAlignment="1">
      <alignment horizontal="center" wrapText="1"/>
    </xf>
    <xf numFmtId="0" fontId="4" fillId="17" borderId="14" xfId="0" applyFont="1" applyFill="1" applyBorder="1" applyAlignment="1">
      <alignment horizontal="center"/>
    </xf>
    <xf numFmtId="0" fontId="3" fillId="10" borderId="14" xfId="0" applyFont="1" applyFill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10" borderId="39" xfId="0" applyFont="1" applyFill="1" applyBorder="1" applyAlignment="1" applyProtection="1">
      <alignment horizontal="center"/>
      <protection locked="0"/>
    </xf>
    <xf numFmtId="0" fontId="24" fillId="13" borderId="91" xfId="0" applyFont="1" applyFill="1" applyBorder="1" applyAlignment="1">
      <alignment horizontal="center" wrapText="1"/>
    </xf>
    <xf numFmtId="0" fontId="3" fillId="13" borderId="14" xfId="0" applyFont="1" applyFill="1" applyBorder="1" applyAlignment="1" applyProtection="1">
      <alignment horizontal="center"/>
      <protection locked="0"/>
    </xf>
    <xf numFmtId="0" fontId="3" fillId="13" borderId="39" xfId="0" applyFont="1" applyFill="1" applyBorder="1" applyAlignment="1" applyProtection="1">
      <alignment horizontal="center"/>
      <protection locked="0"/>
    </xf>
    <xf numFmtId="0" fontId="24" fillId="10" borderId="73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19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21" fillId="0" borderId="0" xfId="1" applyFont="1" applyAlignment="1">
      <alignment horizontal="center"/>
    </xf>
    <xf numFmtId="0" fontId="24" fillId="16" borderId="90" xfId="0" applyFont="1" applyFill="1" applyBorder="1" applyAlignment="1">
      <alignment horizontal="center" wrapText="1"/>
    </xf>
    <xf numFmtId="0" fontId="24" fillId="16" borderId="72" xfId="0" applyFont="1" applyFill="1" applyBorder="1" applyAlignment="1">
      <alignment horizontal="center" wrapText="1"/>
    </xf>
    <xf numFmtId="0" fontId="24" fillId="16" borderId="87" xfId="0" applyFont="1" applyFill="1" applyBorder="1" applyAlignment="1">
      <alignment horizontal="center" wrapText="1"/>
    </xf>
    <xf numFmtId="0" fontId="5" fillId="16" borderId="72" xfId="0" applyFont="1" applyFill="1" applyBorder="1" applyAlignment="1">
      <alignment horizontal="center" wrapText="1"/>
    </xf>
    <xf numFmtId="0" fontId="5" fillId="16" borderId="80" xfId="0" applyFont="1" applyFill="1" applyBorder="1" applyAlignment="1">
      <alignment horizontal="center" wrapText="1"/>
    </xf>
    <xf numFmtId="0" fontId="24" fillId="13" borderId="86" xfId="0" applyFont="1" applyFill="1" applyBorder="1" applyAlignment="1">
      <alignment horizontal="center" wrapText="1"/>
    </xf>
    <xf numFmtId="0" fontId="24" fillId="13" borderId="72" xfId="0" applyFont="1" applyFill="1" applyBorder="1" applyAlignment="1">
      <alignment horizontal="center" wrapText="1"/>
    </xf>
    <xf numFmtId="0" fontId="24" fillId="13" borderId="90" xfId="0" applyFont="1" applyFill="1" applyBorder="1" applyAlignment="1">
      <alignment horizontal="center" wrapText="1"/>
    </xf>
    <xf numFmtId="0" fontId="24" fillId="13" borderId="87" xfId="0" applyFont="1" applyFill="1" applyBorder="1" applyAlignment="1">
      <alignment horizontal="center" wrapText="1"/>
    </xf>
    <xf numFmtId="0" fontId="24" fillId="10" borderId="72" xfId="0" applyFont="1" applyFill="1" applyBorder="1" applyAlignment="1" applyProtection="1">
      <alignment horizontal="center" wrapText="1"/>
    </xf>
    <xf numFmtId="0" fontId="24" fillId="10" borderId="87" xfId="0" applyFont="1" applyFill="1" applyBorder="1" applyAlignment="1" applyProtection="1">
      <alignment horizontal="center" wrapText="1"/>
    </xf>
    <xf numFmtId="0" fontId="24" fillId="6" borderId="72" xfId="0" applyFont="1" applyFill="1" applyBorder="1" applyAlignment="1" applyProtection="1">
      <alignment horizontal="center" wrapText="1"/>
    </xf>
    <xf numFmtId="0" fontId="24" fillId="6" borderId="87" xfId="0" applyFont="1" applyFill="1" applyBorder="1" applyAlignment="1" applyProtection="1">
      <alignment horizontal="center" wrapText="1"/>
    </xf>
    <xf numFmtId="0" fontId="24" fillId="6" borderId="90" xfId="0" applyFont="1" applyFill="1" applyBorder="1" applyAlignment="1" applyProtection="1">
      <alignment horizontal="center" wrapText="1"/>
    </xf>
    <xf numFmtId="0" fontId="24" fillId="6" borderId="80" xfId="0" applyFont="1" applyFill="1" applyBorder="1" applyAlignment="1" applyProtection="1">
      <alignment horizontal="center" wrapText="1"/>
    </xf>
    <xf numFmtId="0" fontId="24" fillId="13" borderId="80" xfId="0" applyFont="1" applyFill="1" applyBorder="1" applyAlignment="1">
      <alignment horizontal="center" wrapText="1"/>
    </xf>
    <xf numFmtId="0" fontId="24" fillId="17" borderId="76" xfId="0" applyFont="1" applyFill="1" applyBorder="1" applyAlignment="1">
      <alignment horizontal="center"/>
    </xf>
    <xf numFmtId="0" fontId="24" fillId="17" borderId="42" xfId="0" applyFont="1" applyFill="1" applyBorder="1" applyAlignment="1">
      <alignment horizontal="center"/>
    </xf>
    <xf numFmtId="0" fontId="24" fillId="17" borderId="77" xfId="0" applyFont="1" applyFill="1" applyBorder="1" applyAlignment="1">
      <alignment horizontal="center"/>
    </xf>
    <xf numFmtId="0" fontId="24" fillId="17" borderId="73" xfId="0" applyFont="1" applyFill="1" applyBorder="1" applyAlignment="1">
      <alignment horizontal="center"/>
    </xf>
    <xf numFmtId="0" fontId="24" fillId="16" borderId="86" xfId="0" applyFont="1" applyFill="1" applyBorder="1" applyAlignment="1">
      <alignment horizontal="center" wrapText="1"/>
    </xf>
    <xf numFmtId="0" fontId="24" fillId="17" borderId="81" xfId="0" applyFont="1" applyFill="1" applyBorder="1" applyAlignment="1">
      <alignment horizontal="center"/>
    </xf>
    <xf numFmtId="0" fontId="24" fillId="17" borderId="75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29" fillId="9" borderId="0" xfId="1" applyFont="1" applyFill="1" applyAlignment="1">
      <alignment horizontal="center"/>
    </xf>
    <xf numFmtId="0" fontId="14" fillId="9" borderId="9" xfId="0" applyFont="1" applyFill="1" applyBorder="1" applyAlignment="1">
      <alignment horizontal="center"/>
    </xf>
    <xf numFmtId="0" fontId="28" fillId="9" borderId="84" xfId="0" applyFont="1" applyFill="1" applyBorder="1" applyAlignment="1">
      <alignment horizontal="center"/>
    </xf>
    <xf numFmtId="0" fontId="28" fillId="9" borderId="71" xfId="0" applyFont="1" applyFill="1" applyBorder="1" applyAlignment="1">
      <alignment horizontal="center"/>
    </xf>
    <xf numFmtId="0" fontId="28" fillId="9" borderId="85" xfId="0" applyFont="1" applyFill="1" applyBorder="1" applyAlignment="1">
      <alignment horizontal="center"/>
    </xf>
    <xf numFmtId="0" fontId="3" fillId="13" borderId="40" xfId="0" applyFont="1" applyFill="1" applyBorder="1" applyAlignment="1" applyProtection="1">
      <alignment horizontal="left"/>
      <protection locked="0"/>
    </xf>
    <xf numFmtId="0" fontId="3" fillId="13" borderId="33" xfId="0" applyFont="1" applyFill="1" applyBorder="1" applyAlignment="1" applyProtection="1">
      <alignment horizontal="left"/>
      <protection locked="0"/>
    </xf>
    <xf numFmtId="0" fontId="3" fillId="13" borderId="41" xfId="0" applyFont="1" applyFill="1" applyBorder="1" applyAlignment="1" applyProtection="1">
      <alignment horizontal="left"/>
      <protection locked="0"/>
    </xf>
    <xf numFmtId="0" fontId="3" fillId="10" borderId="51" xfId="0" applyFont="1" applyFill="1" applyBorder="1" applyAlignment="1" applyProtection="1">
      <alignment horizontal="left"/>
      <protection locked="0"/>
    </xf>
    <xf numFmtId="0" fontId="3" fillId="10" borderId="44" xfId="0" applyFont="1" applyFill="1" applyBorder="1" applyAlignment="1" applyProtection="1">
      <alignment horizontal="left"/>
      <protection locked="0"/>
    </xf>
    <xf numFmtId="0" fontId="3" fillId="10" borderId="45" xfId="0" applyFont="1" applyFill="1" applyBorder="1" applyAlignment="1" applyProtection="1">
      <alignment horizontal="left"/>
      <protection locked="0"/>
    </xf>
    <xf numFmtId="0" fontId="31" fillId="9" borderId="34" xfId="0" applyFont="1" applyFill="1" applyBorder="1" applyAlignment="1">
      <alignment horizontal="center"/>
    </xf>
    <xf numFmtId="0" fontId="31" fillId="9" borderId="33" xfId="0" applyFont="1" applyFill="1" applyBorder="1" applyAlignment="1">
      <alignment horizontal="center"/>
    </xf>
    <xf numFmtId="0" fontId="3" fillId="6" borderId="51" xfId="0" applyFont="1" applyFill="1" applyBorder="1" applyAlignment="1" applyProtection="1">
      <alignment horizontal="left"/>
      <protection locked="0"/>
    </xf>
    <xf numFmtId="0" fontId="3" fillId="6" borderId="44" xfId="0" applyFont="1" applyFill="1" applyBorder="1" applyAlignment="1" applyProtection="1">
      <alignment horizontal="left"/>
      <protection locked="0"/>
    </xf>
    <xf numFmtId="0" fontId="3" fillId="6" borderId="45" xfId="0" applyFont="1" applyFill="1" applyBorder="1" applyAlignment="1" applyProtection="1">
      <alignment horizontal="left"/>
      <protection locked="0"/>
    </xf>
    <xf numFmtId="0" fontId="35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5" fillId="0" borderId="0" xfId="0" applyFont="1" applyAlignment="1">
      <alignment horizontal="right"/>
    </xf>
    <xf numFmtId="0" fontId="5" fillId="18" borderId="1" xfId="0" applyFont="1" applyFill="1" applyBorder="1"/>
    <xf numFmtId="0" fontId="20" fillId="18" borderId="1" xfId="0" applyFont="1" applyFill="1" applyBorder="1"/>
    <xf numFmtId="0" fontId="35" fillId="8" borderId="51" xfId="0" applyFont="1" applyFill="1" applyBorder="1"/>
    <xf numFmtId="0" fontId="35" fillId="8" borderId="56" xfId="0" applyFont="1" applyFill="1" applyBorder="1"/>
    <xf numFmtId="0" fontId="26" fillId="0" borderId="51" xfId="0" applyFont="1" applyBorder="1"/>
    <xf numFmtId="0" fontId="28" fillId="0" borderId="44" xfId="0" applyFont="1" applyBorder="1"/>
    <xf numFmtId="0" fontId="28" fillId="0" borderId="56" xfId="0" applyFont="1" applyBorder="1"/>
    <xf numFmtId="0" fontId="33" fillId="18" borderId="0" xfId="0" applyFont="1" applyFill="1"/>
    <xf numFmtId="0" fontId="20" fillId="18" borderId="0" xfId="0" applyFont="1" applyFill="1"/>
    <xf numFmtId="0" fontId="5" fillId="8" borderId="1" xfId="0" applyFont="1" applyFill="1" applyBorder="1"/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16" borderId="3" xfId="0" applyFont="1" applyFill="1" applyBorder="1" applyAlignment="1">
      <alignment horizontal="center"/>
    </xf>
    <xf numFmtId="0" fontId="11" fillId="16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1" fillId="0" borderId="57" xfId="0" applyFont="1" applyBorder="1" applyAlignment="1">
      <alignment horizontal="center"/>
    </xf>
    <xf numFmtId="0" fontId="11" fillId="0" borderId="58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41" fillId="0" borderId="60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58" xfId="0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44" fillId="17" borderId="77" xfId="0" applyFont="1" applyFill="1" applyBorder="1" applyAlignment="1">
      <alignment horizontal="center"/>
    </xf>
    <xf numFmtId="0" fontId="44" fillId="17" borderId="73" xfId="0" applyFont="1" applyFill="1" applyBorder="1" applyAlignment="1">
      <alignment horizontal="center"/>
    </xf>
    <xf numFmtId="0" fontId="44" fillId="17" borderId="76" xfId="0" applyFont="1" applyFill="1" applyBorder="1" applyAlignment="1">
      <alignment horizontal="center"/>
    </xf>
    <xf numFmtId="0" fontId="44" fillId="17" borderId="42" xfId="0" applyFont="1" applyFill="1" applyBorder="1" applyAlignment="1">
      <alignment horizontal="center"/>
    </xf>
    <xf numFmtId="0" fontId="44" fillId="17" borderId="81" xfId="0" applyFont="1" applyFill="1" applyBorder="1" applyAlignment="1">
      <alignment horizontal="center"/>
    </xf>
    <xf numFmtId="0" fontId="44" fillId="17" borderId="75" xfId="0" applyFont="1" applyFill="1" applyBorder="1" applyAlignment="1">
      <alignment horizontal="center"/>
    </xf>
    <xf numFmtId="0" fontId="45" fillId="10" borderId="72" xfId="0" applyFont="1" applyFill="1" applyBorder="1" applyAlignment="1">
      <alignment horizontal="center" wrapText="1"/>
    </xf>
    <xf numFmtId="0" fontId="45" fillId="10" borderId="87" xfId="0" applyFont="1" applyFill="1" applyBorder="1" applyAlignment="1">
      <alignment horizontal="center" wrapText="1"/>
    </xf>
    <xf numFmtId="0" fontId="45" fillId="6" borderId="72" xfId="0" applyFont="1" applyFill="1" applyBorder="1" applyAlignment="1">
      <alignment horizontal="center" wrapText="1"/>
    </xf>
    <xf numFmtId="0" fontId="45" fillId="6" borderId="87" xfId="0" applyFont="1" applyFill="1" applyBorder="1" applyAlignment="1">
      <alignment horizontal="center" wrapText="1"/>
    </xf>
    <xf numFmtId="0" fontId="45" fillId="6" borderId="90" xfId="0" applyFont="1" applyFill="1" applyBorder="1" applyAlignment="1">
      <alignment horizontal="center" wrapText="1"/>
    </xf>
    <xf numFmtId="0" fontId="45" fillId="6" borderId="80" xfId="0" applyFont="1" applyFill="1" applyBorder="1" applyAlignment="1">
      <alignment horizontal="center" wrapText="1"/>
    </xf>
  </cellXfs>
  <cellStyles count="2">
    <cellStyle name="Standard" xfId="0" builtinId="0"/>
    <cellStyle name="Standard 2" xfId="1" xr:uid="{5FD3E475-CE4A-43B7-8803-9F9AD693AEEB}"/>
  </cellStyles>
  <dxfs count="15">
    <dxf>
      <font>
        <color theme="0" tint="-0.14996795556505021"/>
      </font>
    </dxf>
    <dxf>
      <fill>
        <patternFill>
          <bgColor rgb="FFFF9966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6" tint="0.59996337778862885"/>
      </font>
    </dxf>
    <dxf>
      <fill>
        <patternFill>
          <bgColor theme="8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8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colors>
    <mruColors>
      <color rgb="FFD2D399"/>
      <color rgb="FFDADACC"/>
      <color rgb="FF8CBDB9"/>
      <color rgb="FFFF9966"/>
      <color rgb="FFE09E50"/>
      <color rgb="FF2D3E4E"/>
      <color rgb="FFACD0CD"/>
      <color rgb="FFE8ECEB"/>
      <color rgb="FFB7D7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A1437-6A05-4B27-B656-7768CA8883B2}">
  <sheetPr codeName="Tabelle1">
    <tabColor rgb="FFACD0CD"/>
  </sheetPr>
  <dimension ref="A1:D40"/>
  <sheetViews>
    <sheetView tabSelected="1" workbookViewId="0">
      <selection activeCell="C7" sqref="C7"/>
    </sheetView>
  </sheetViews>
  <sheetFormatPr baseColWidth="10" defaultRowHeight="15.75" x14ac:dyDescent="0.25"/>
  <cols>
    <col min="1" max="1" width="20.28515625" style="5" customWidth="1"/>
    <col min="2" max="2" width="25.28515625" style="5" customWidth="1"/>
    <col min="3" max="3" width="55.140625" style="5" customWidth="1"/>
    <col min="4" max="4" width="20.7109375" style="5" customWidth="1"/>
    <col min="5" max="16384" width="11.42578125" style="5"/>
  </cols>
  <sheetData>
    <row r="1" spans="1:4" x14ac:dyDescent="0.25">
      <c r="A1" s="270" t="str">
        <f>LEFT(A3,5)&amp;RIGHT(A3,5)</f>
        <v>28.03.2026</v>
      </c>
    </row>
    <row r="2" spans="1:4" ht="45.75" x14ac:dyDescent="0.85">
      <c r="A2" s="309" t="s">
        <v>180</v>
      </c>
      <c r="B2" s="309"/>
      <c r="C2" s="309"/>
      <c r="D2" s="309"/>
    </row>
    <row r="3" spans="1:4" ht="31.5" x14ac:dyDescent="0.55000000000000004">
      <c r="A3" s="308" t="s">
        <v>181</v>
      </c>
      <c r="B3" s="308"/>
      <c r="C3" s="308"/>
      <c r="D3" s="308"/>
    </row>
    <row r="5" spans="1:4" ht="31.5" x14ac:dyDescent="0.55000000000000004">
      <c r="B5" s="307" t="s">
        <v>2</v>
      </c>
      <c r="C5" s="307"/>
    </row>
    <row r="6" spans="1:4" ht="16.5" thickBot="1" x14ac:dyDescent="0.3"/>
    <row r="7" spans="1:4" ht="18.75" thickBot="1" x14ac:dyDescent="0.3">
      <c r="B7" s="20" t="s">
        <v>3</v>
      </c>
      <c r="C7" s="2" t="s">
        <v>4</v>
      </c>
    </row>
    <row r="8" spans="1:4" ht="18.75" thickBot="1" x14ac:dyDescent="0.3">
      <c r="B8" s="20" t="s">
        <v>5</v>
      </c>
      <c r="C8" s="2" t="s">
        <v>6</v>
      </c>
    </row>
    <row r="9" spans="1:4" ht="18.75" thickBot="1" x14ac:dyDescent="0.3">
      <c r="B9" s="20" t="s">
        <v>7</v>
      </c>
      <c r="C9" s="2" t="s">
        <v>7</v>
      </c>
    </row>
    <row r="10" spans="1:4" ht="18.75" thickBot="1" x14ac:dyDescent="0.3">
      <c r="B10" s="20" t="s">
        <v>8</v>
      </c>
      <c r="C10" s="3" t="s">
        <v>8</v>
      </c>
    </row>
    <row r="11" spans="1:4" ht="18.75" thickBot="1" x14ac:dyDescent="0.3">
      <c r="B11" s="20" t="s">
        <v>9</v>
      </c>
      <c r="C11" s="2" t="s">
        <v>10</v>
      </c>
    </row>
    <row r="12" spans="1:4" ht="18.75" thickBot="1" x14ac:dyDescent="0.3">
      <c r="B12" s="20" t="s">
        <v>11</v>
      </c>
      <c r="C12" s="2" t="s">
        <v>12</v>
      </c>
    </row>
    <row r="13" spans="1:4" ht="18.75" thickBot="1" x14ac:dyDescent="0.3">
      <c r="B13" s="20" t="s">
        <v>13</v>
      </c>
      <c r="C13" s="4" t="s">
        <v>13</v>
      </c>
    </row>
    <row r="14" spans="1:4" ht="18.75" thickBot="1" x14ac:dyDescent="0.3">
      <c r="B14" s="20" t="s">
        <v>14</v>
      </c>
      <c r="C14" s="4" t="s">
        <v>14</v>
      </c>
    </row>
    <row r="16" spans="1:4" ht="18.75" hidden="1" thickBot="1" x14ac:dyDescent="0.3">
      <c r="B16" s="20" t="s">
        <v>58</v>
      </c>
      <c r="C16" s="4"/>
    </row>
    <row r="17" spans="2:3" hidden="1" x14ac:dyDescent="0.25"/>
    <row r="18" spans="2:3" ht="21" x14ac:dyDescent="0.4">
      <c r="B18" s="310" t="s">
        <v>24</v>
      </c>
      <c r="C18" s="310"/>
    </row>
    <row r="19" spans="2:3" ht="18.75" x14ac:dyDescent="0.3">
      <c r="B19" s="6" t="s">
        <v>47</v>
      </c>
      <c r="C19" s="7">
        <v>15</v>
      </c>
    </row>
    <row r="20" spans="2:3" ht="18.75" hidden="1" x14ac:dyDescent="0.3">
      <c r="B20" s="6" t="s">
        <v>25</v>
      </c>
      <c r="C20" s="7">
        <v>0</v>
      </c>
    </row>
    <row r="21" spans="2:3" ht="18.75" hidden="1" x14ac:dyDescent="0.3">
      <c r="B21" s="6" t="s">
        <v>26</v>
      </c>
      <c r="C21" s="7">
        <v>0</v>
      </c>
    </row>
    <row r="22" spans="2:3" ht="18.75" hidden="1" x14ac:dyDescent="0.3">
      <c r="B22" s="6" t="s">
        <v>27</v>
      </c>
      <c r="C22" s="7">
        <v>0</v>
      </c>
    </row>
    <row r="23" spans="2:3" ht="18.75" hidden="1" x14ac:dyDescent="0.3">
      <c r="B23" s="6" t="s">
        <v>163</v>
      </c>
      <c r="C23" s="7">
        <v>0</v>
      </c>
    </row>
    <row r="24" spans="2:3" ht="18.75" hidden="1" x14ac:dyDescent="0.3">
      <c r="B24" s="6"/>
      <c r="C24" s="6"/>
    </row>
    <row r="25" spans="2:3" ht="18.75" hidden="1" x14ac:dyDescent="0.3">
      <c r="B25" s="311" t="s">
        <v>27</v>
      </c>
      <c r="C25" s="311"/>
    </row>
    <row r="26" spans="2:3" ht="18.75" hidden="1" x14ac:dyDescent="0.3">
      <c r="B26" s="6" t="s">
        <v>29</v>
      </c>
      <c r="C26" s="7">
        <v>0</v>
      </c>
    </row>
    <row r="27" spans="2:3" ht="18.75" hidden="1" x14ac:dyDescent="0.3">
      <c r="B27" s="6" t="s">
        <v>55</v>
      </c>
      <c r="C27" s="7">
        <v>0</v>
      </c>
    </row>
    <row r="28" spans="2:3" ht="18.75" hidden="1" x14ac:dyDescent="0.3">
      <c r="B28" s="6"/>
      <c r="C28" s="6"/>
    </row>
    <row r="29" spans="2:3" ht="18.75" hidden="1" x14ac:dyDescent="0.3">
      <c r="B29" s="311" t="s">
        <v>15</v>
      </c>
      <c r="C29" s="311"/>
    </row>
    <row r="30" spans="2:3" ht="18.75" hidden="1" x14ac:dyDescent="0.3">
      <c r="B30" s="6" t="s">
        <v>16</v>
      </c>
      <c r="C30" s="7">
        <v>0</v>
      </c>
    </row>
    <row r="31" spans="2:3" ht="18.75" x14ac:dyDescent="0.3">
      <c r="B31" s="6"/>
      <c r="C31" s="6"/>
    </row>
    <row r="32" spans="2:3" ht="18.75" x14ac:dyDescent="0.3">
      <c r="B32" s="6" t="s">
        <v>17</v>
      </c>
      <c r="C32" s="271">
        <v>46081</v>
      </c>
    </row>
    <row r="33" spans="1:4" ht="18.75" x14ac:dyDescent="0.3">
      <c r="B33" s="6"/>
      <c r="C33" s="6"/>
    </row>
    <row r="34" spans="1:4" ht="18.75" x14ac:dyDescent="0.3">
      <c r="B34" s="6" t="s">
        <v>18</v>
      </c>
      <c r="C34" s="6" t="s">
        <v>182</v>
      </c>
    </row>
    <row r="35" spans="1:4" ht="18.75" x14ac:dyDescent="0.3">
      <c r="B35" s="6"/>
      <c r="C35" s="6"/>
    </row>
    <row r="36" spans="1:4" ht="18.75" x14ac:dyDescent="0.3">
      <c r="B36" s="6" t="s">
        <v>19</v>
      </c>
      <c r="C36" s="6" t="s">
        <v>183</v>
      </c>
    </row>
    <row r="37" spans="1:4" ht="18.75" x14ac:dyDescent="0.3">
      <c r="B37" s="6"/>
      <c r="C37" s="6"/>
    </row>
    <row r="38" spans="1:4" ht="18.75" x14ac:dyDescent="0.3">
      <c r="B38" s="311" t="s">
        <v>20</v>
      </c>
      <c r="C38" s="311"/>
    </row>
    <row r="39" spans="1:4" ht="18.75" x14ac:dyDescent="0.3">
      <c r="B39" s="6"/>
      <c r="C39" s="6"/>
    </row>
    <row r="40" spans="1:4" ht="18.75" x14ac:dyDescent="0.3">
      <c r="A40" s="306" t="s">
        <v>31</v>
      </c>
      <c r="B40" s="306"/>
      <c r="C40" s="306"/>
      <c r="D40" s="306"/>
    </row>
  </sheetData>
  <sheetProtection algorithmName="SHA-512" hashValue="XZiAfaey8AowNJ6va2kD4MqV5gk/jIPpALKLBm1NNJHau4Og+VX4otRw8pW3HgLHXKAYdlJ5RVWplDbXr9Ed0Q==" saltValue="lNecig8QTVfNkctlwhgI0w==" spinCount="100000" sheet="1" selectLockedCells="1"/>
  <mergeCells count="8">
    <mergeCell ref="A40:D40"/>
    <mergeCell ref="B5:C5"/>
    <mergeCell ref="A3:D3"/>
    <mergeCell ref="A2:D2"/>
    <mergeCell ref="B18:C18"/>
    <mergeCell ref="B38:C38"/>
    <mergeCell ref="B25:C25"/>
    <mergeCell ref="B29:C29"/>
  </mergeCells>
  <conditionalFormatting sqref="C19:C23 C26:C27 C30">
    <cfRule type="expression" dxfId="14" priority="6">
      <formula>$C19=0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FB1717CC-B1C2-4FBF-B798-1DC8173CE79D}">
            <xm:f>$A2=Datenabgleich!$B3</xm:f>
            <x14:dxf>
              <font>
                <color theme="0" tint="-0.34998626667073579"/>
              </font>
            </x14:dxf>
          </x14:cfRule>
          <xm:sqref>A2:D3</xm:sqref>
        </x14:conditionalFormatting>
        <x14:conditionalFormatting xmlns:xm="http://schemas.microsoft.com/office/excel/2006/main">
          <x14:cfRule type="expression" priority="7" id="{B64BE9C4-27DE-4F1F-B005-339A9DC19D13}">
            <xm:f>$B19=Datenabgleich!$A6</xm:f>
            <x14:dxf>
              <font>
                <color theme="0" tint="-0.34998626667073579"/>
              </font>
            </x14:dxf>
          </x14:cfRule>
          <xm:sqref>B19:B20</xm:sqref>
        </x14:conditionalFormatting>
        <x14:conditionalFormatting xmlns:xm="http://schemas.microsoft.com/office/excel/2006/main">
          <x14:cfRule type="expression" priority="9" id="{457C20B6-8FD7-4ECA-8E1C-631A8B6F5048}">
            <xm:f>$C7=Datenabgleich!$D3</xm:f>
            <x14:dxf>
              <font>
                <color theme="0" tint="-0.34998626667073579"/>
              </font>
            </x14:dxf>
          </x14:cfRule>
          <xm:sqref>C7:C14 C16</xm:sqref>
        </x14:conditionalFormatting>
        <x14:conditionalFormatting xmlns:xm="http://schemas.microsoft.com/office/excel/2006/main">
          <x14:cfRule type="expression" priority="4" id="{B5662B32-D77C-44B5-BCBD-C0CC9618840A}">
            <xm:f>$C$32=Datenabgleich!$B$11</xm:f>
            <x14:dxf>
              <font>
                <color theme="0" tint="-0.34998626667073579"/>
              </font>
            </x14:dxf>
          </x14:cfRule>
          <xm:sqref>C32</xm:sqref>
        </x14:conditionalFormatting>
        <x14:conditionalFormatting xmlns:xm="http://schemas.microsoft.com/office/excel/2006/main">
          <x14:cfRule type="expression" priority="3" id="{A2AF7DFC-7B53-47DE-A02A-78124FFDF926}">
            <xm:f>$C$34=Datenabgleich!$B$12</xm:f>
            <x14:dxf>
              <font>
                <color theme="0" tint="-0.34998626667073579"/>
              </font>
            </x14:dxf>
          </x14:cfRule>
          <xm:sqref>C34</xm:sqref>
        </x14:conditionalFormatting>
        <x14:conditionalFormatting xmlns:xm="http://schemas.microsoft.com/office/excel/2006/main">
          <x14:cfRule type="expression" priority="2" id="{084DA44A-03A0-4261-9AD0-D239ABDF11BB}">
            <xm:f>$C$36=Datenabgleich!$B$13</xm:f>
            <x14:dxf>
              <font>
                <color theme="0" tint="-0.34998626667073579"/>
              </font>
            </x14:dxf>
          </x14:cfRule>
          <xm:sqref>C36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BDFD3E0-B573-48CC-A261-5EA2DD29F67D}">
          <x14:formula1>
            <xm:f>Datenabgleich!$H$3:$H$4</xm:f>
          </x14:formula1>
          <xm:sqref>C16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5E27D-5E49-4727-AF75-0E89CA487C15}">
  <sheetPr codeName="Tabelle10"/>
  <dimension ref="A1:AB111"/>
  <sheetViews>
    <sheetView topLeftCell="J1" zoomScaleNormal="100" workbookViewId="0">
      <selection activeCell="Y3" sqref="Y3"/>
    </sheetView>
  </sheetViews>
  <sheetFormatPr baseColWidth="10" defaultRowHeight="15" x14ac:dyDescent="0.25"/>
  <cols>
    <col min="1" max="1" width="4" style="168" bestFit="1" customWidth="1"/>
    <col min="2" max="2" width="19" bestFit="1" customWidth="1"/>
    <col min="3" max="3" width="9.140625" bestFit="1" customWidth="1"/>
    <col min="4" max="4" width="7.7109375" bestFit="1" customWidth="1"/>
    <col min="5" max="5" width="12.7109375" bestFit="1" customWidth="1"/>
    <col min="6" max="6" width="11.7109375" bestFit="1" customWidth="1"/>
    <col min="7" max="7" width="12.5703125" bestFit="1" customWidth="1"/>
    <col min="8" max="8" width="18.140625" bestFit="1" customWidth="1"/>
    <col min="9" max="10" width="8.5703125" bestFit="1" customWidth="1"/>
    <col min="11" max="11" width="14.7109375" bestFit="1" customWidth="1"/>
    <col min="12" max="13" width="8.5703125" bestFit="1" customWidth="1"/>
    <col min="14" max="19" width="8.5703125" customWidth="1"/>
    <col min="20" max="20" width="23.85546875" bestFit="1" customWidth="1"/>
    <col min="21" max="21" width="13.85546875" bestFit="1" customWidth="1"/>
    <col min="22" max="22" width="16.28515625" bestFit="1" customWidth="1"/>
    <col min="23" max="23" width="16.28515625" customWidth="1"/>
    <col min="24" max="24" width="11.5703125" bestFit="1" customWidth="1"/>
    <col min="25" max="25" width="8.5703125" bestFit="1" customWidth="1"/>
    <col min="26" max="26" width="7.7109375" customWidth="1"/>
    <col min="27" max="27" width="76.28515625" bestFit="1" customWidth="1"/>
    <col min="28" max="28" width="16.28515625" customWidth="1"/>
    <col min="30" max="30" width="17.28515625" bestFit="1" customWidth="1"/>
    <col min="33" max="33" width="30.85546875" bestFit="1" customWidth="1"/>
    <col min="34" max="34" width="19.7109375" bestFit="1" customWidth="1"/>
  </cols>
  <sheetData>
    <row r="1" spans="1:28" ht="18.75" x14ac:dyDescent="0.3">
      <c r="B1" s="385" t="s">
        <v>125</v>
      </c>
      <c r="C1" s="386"/>
      <c r="D1" s="386"/>
      <c r="E1" s="386"/>
      <c r="F1" s="386"/>
      <c r="G1" s="386"/>
      <c r="H1" s="386"/>
      <c r="I1" s="386"/>
      <c r="J1" s="386"/>
      <c r="K1" s="386"/>
      <c r="L1" s="387"/>
      <c r="W1" s="202" t="s">
        <v>136</v>
      </c>
      <c r="X1" s="203"/>
      <c r="AA1" s="200" t="s">
        <v>143</v>
      </c>
    </row>
    <row r="2" spans="1:28" ht="15.75" thickBot="1" x14ac:dyDescent="0.3">
      <c r="B2" s="172" t="str">
        <f>'allg. Daten'!B19</f>
        <v>Startgebühr</v>
      </c>
      <c r="C2" s="169">
        <f>'allg. Daten'!C19</f>
        <v>15</v>
      </c>
      <c r="E2" s="391" t="str">
        <f>'allg. Daten'!B25</f>
        <v>nur Gruppenkür</v>
      </c>
      <c r="F2" s="391"/>
      <c r="H2" s="391" t="str">
        <f>'allg. Daten'!B29</f>
        <v>Übernachtung</v>
      </c>
      <c r="I2" s="391"/>
      <c r="K2" t="s">
        <v>126</v>
      </c>
      <c r="L2" s="173">
        <f>IF('allg. Daten'!C16="ja",1,0)</f>
        <v>0</v>
      </c>
      <c r="W2" s="172" t="s">
        <v>137</v>
      </c>
      <c r="X2" s="174">
        <f>SUM($T$10:$T$109)</f>
        <v>0</v>
      </c>
      <c r="AA2" s="201"/>
    </row>
    <row r="3" spans="1:28" x14ac:dyDescent="0.25">
      <c r="B3" s="172" t="str">
        <f>'allg. Daten'!B20</f>
        <v>falls mit Mitglied</v>
      </c>
      <c r="C3" s="169">
        <f>'allg. Daten'!C20</f>
        <v>0</v>
      </c>
      <c r="E3" t="str">
        <f>'allg. Daten'!B26</f>
        <v>kein mitglied</v>
      </c>
      <c r="F3" s="169">
        <f>'allg. Daten'!C26</f>
        <v>0</v>
      </c>
      <c r="H3" t="str">
        <f>'allg. Daten'!B30</f>
        <v>pro Nacht mit Früh.</v>
      </c>
      <c r="I3" s="169">
        <f>'allg. Daten'!C30</f>
        <v>0</v>
      </c>
      <c r="K3" t="s">
        <v>128</v>
      </c>
      <c r="L3" s="174">
        <v>50</v>
      </c>
      <c r="W3" s="172" t="s">
        <v>70</v>
      </c>
      <c r="X3" s="174">
        <f>Y7*7*0</f>
        <v>0</v>
      </c>
    </row>
    <row r="4" spans="1:28" ht="15.75" thickBot="1" x14ac:dyDescent="0.3">
      <c r="B4" s="172" t="str">
        <f>'allg. Daten'!B21</f>
        <v>für jede weitere Kür</v>
      </c>
      <c r="C4" s="169">
        <f>'allg. Daten'!C21</f>
        <v>0</v>
      </c>
      <c r="E4" t="str">
        <f>'allg. Daten'!B27</f>
        <v>Mitglied</v>
      </c>
      <c r="F4" s="169">
        <f>'allg. Daten'!C27</f>
        <v>0</v>
      </c>
      <c r="K4" t="s">
        <v>164</v>
      </c>
      <c r="L4" s="174">
        <f>'allg. Daten'!$C$23</f>
        <v>0</v>
      </c>
      <c r="W4" s="175" t="s">
        <v>141</v>
      </c>
      <c r="X4" s="204">
        <f>SUM(X2:X3)</f>
        <v>0</v>
      </c>
    </row>
    <row r="5" spans="1:28" ht="19.5" thickBot="1" x14ac:dyDescent="0.35">
      <c r="B5" s="175" t="str">
        <f>'allg. Daten'!B22</f>
        <v>nur Gruppenkür</v>
      </c>
      <c r="C5" s="176">
        <f>'allg. Daten'!C22</f>
        <v>0</v>
      </c>
      <c r="D5" s="177"/>
      <c r="E5" s="177"/>
      <c r="F5" s="177"/>
      <c r="G5" s="177"/>
      <c r="H5" s="177"/>
      <c r="I5" s="177"/>
      <c r="J5" s="177"/>
      <c r="K5" s="177"/>
      <c r="L5" s="178"/>
      <c r="T5" s="171" t="s">
        <v>127</v>
      </c>
      <c r="U5" s="220">
        <v>0</v>
      </c>
    </row>
    <row r="6" spans="1:28" ht="15.75" thickBot="1" x14ac:dyDescent="0.3">
      <c r="T6" s="207" t="s">
        <v>140</v>
      </c>
      <c r="U6" s="208">
        <f>COUNTIF($U$10:$U$109,1)</f>
        <v>0</v>
      </c>
      <c r="W6" s="205" t="s">
        <v>179</v>
      </c>
      <c r="X6" s="206" t="s">
        <v>178</v>
      </c>
      <c r="Y6" s="254" t="s">
        <v>144</v>
      </c>
    </row>
    <row r="7" spans="1:28" s="170" customFormat="1" x14ac:dyDescent="0.25">
      <c r="A7" s="183" t="s">
        <v>78</v>
      </c>
      <c r="B7" s="184" t="s">
        <v>15</v>
      </c>
      <c r="C7" s="184" t="s">
        <v>43</v>
      </c>
      <c r="D7" s="184" t="s">
        <v>44</v>
      </c>
      <c r="E7" s="184" t="s">
        <v>45</v>
      </c>
      <c r="F7" s="184" t="s">
        <v>46</v>
      </c>
      <c r="G7" s="184" t="s">
        <v>139</v>
      </c>
      <c r="H7" s="184" t="s">
        <v>129</v>
      </c>
      <c r="I7" s="184" t="s">
        <v>130</v>
      </c>
      <c r="J7" s="184" t="s">
        <v>131</v>
      </c>
      <c r="K7" s="184" t="s">
        <v>132</v>
      </c>
      <c r="L7" s="184" t="s">
        <v>133</v>
      </c>
      <c r="M7" s="184" t="s">
        <v>134</v>
      </c>
      <c r="N7" s="184" t="s">
        <v>148</v>
      </c>
      <c r="O7" s="184" t="s">
        <v>149</v>
      </c>
      <c r="P7" s="184" t="s">
        <v>151</v>
      </c>
      <c r="Q7" s="184" t="s">
        <v>152</v>
      </c>
      <c r="R7" s="184" t="s">
        <v>153</v>
      </c>
      <c r="S7" s="184" t="s">
        <v>154</v>
      </c>
      <c r="T7" s="184" t="s">
        <v>135</v>
      </c>
      <c r="U7" s="185" t="s">
        <v>138</v>
      </c>
      <c r="W7" s="255">
        <f>ROUNDUP(X9/2,0)*4</f>
        <v>0</v>
      </c>
      <c r="X7" s="256">
        <f>SUM(Jury!H36:BC36)</f>
        <v>0</v>
      </c>
      <c r="Y7" s="257">
        <f>IF((W7-X7)&lt;=0,0,(W7-X7))</f>
        <v>0</v>
      </c>
    </row>
    <row r="8" spans="1:28" x14ac:dyDescent="0.25">
      <c r="A8" s="186">
        <f>Anmeldeformular!B8</f>
        <v>0</v>
      </c>
      <c r="B8" s="187">
        <f>SUM(Anmeldeformular!H8:I8)</f>
        <v>2</v>
      </c>
      <c r="C8" s="187">
        <f>IF(Anmeldeformular!J8="ja",1,0)</f>
        <v>0</v>
      </c>
      <c r="D8" s="187">
        <f>COUNTA(Anmeldeformular!K8)</f>
        <v>1</v>
      </c>
      <c r="E8" s="187">
        <f>COUNTA(Anmeldeformular!L8)</f>
        <v>1</v>
      </c>
      <c r="F8" s="187">
        <f>COUNTA(Anmeldeformular!M8)</f>
        <v>0</v>
      </c>
      <c r="G8" s="188">
        <f>B8*$I$3</f>
        <v>0</v>
      </c>
      <c r="H8" s="188">
        <f t="shared" ref="H8:H39" si="0">IF($U$5=0,IF(SUM($C8:$F8)&gt;0,$C$2,0),0)</f>
        <v>15</v>
      </c>
      <c r="I8" s="188">
        <f t="shared" ref="I8:I39" si="1">IF($U$5=1,IF(SUM($C8:$F8)&gt;0,IF($L$2=1,$C$3,$C$2),0),0)</f>
        <v>0</v>
      </c>
      <c r="J8" s="188">
        <f t="shared" ref="J8:J39" si="2">IF($U$5=2,IF(SUM($C8:$F8)&gt;0,$C$2+(SUM($C8:$F8)-1)*$C$4,0),0)</f>
        <v>0</v>
      </c>
      <c r="K8" s="188">
        <f t="shared" ref="K8:K39" si="3">IF($U$5=3,IF(SUM($C8:$F8)&gt;0,IF($L$2=1,$C$3+(SUM($C8:$F8)-1)*$C$4,$C$2+(SUM($C8:$F8)-1)*$C$4),0),0)</f>
        <v>0</v>
      </c>
      <c r="L8" s="188">
        <f t="shared" ref="L8:L39" si="4">IF($U$5=4,IF(SUM($C8:$D8)&gt;0,$C$2,IF(SUM($E8:$F8)&gt;0,$F$3,0)),0)</f>
        <v>0</v>
      </c>
      <c r="M8" s="188">
        <f t="shared" ref="M8:M39" si="5">IF($U$5=5,IF(SUM($C8:$D8)&gt;0,IF($L$2=1,$C$3,$C$2),IF(SUM($E8:$F8)&gt;0,IF($L$2=1,$F$4,$F$3),0)),0)</f>
        <v>0</v>
      </c>
      <c r="N8" s="188">
        <f t="shared" ref="N8:N39" si="6">IF($U$5=6,SUM(SUM($C8:$D8)*$C$2,SUM($E8:$F8)*$C$5,),0)</f>
        <v>0</v>
      </c>
      <c r="O8" s="188">
        <f>IF($U$5=7,IF(SUM($C8:$F8)&gt;0,(SUM($C8:$F8)*$C$2),0),0)</f>
        <v>0</v>
      </c>
      <c r="P8" s="188"/>
      <c r="Q8" s="188"/>
      <c r="R8" s="187">
        <f>IF(E8=0,0,IF(ISNUMBER(Anmeldeformular!L8),0,1))</f>
        <v>1</v>
      </c>
      <c r="S8" s="187">
        <f>IF(F8=0,0,IF(ISNUMBER(Anmeldeformular!M8),0,1))</f>
        <v>0</v>
      </c>
      <c r="T8" s="188">
        <f>IF($U8=1,SUM($G8:$Q8),0)</f>
        <v>15</v>
      </c>
      <c r="U8" s="189">
        <f>IF(Anmeldeformular!C8="",0,1)</f>
        <v>1</v>
      </c>
      <c r="W8" s="258" t="s">
        <v>142</v>
      </c>
      <c r="X8" s="259"/>
      <c r="Y8" s="257"/>
    </row>
    <row r="9" spans="1:28" ht="15.75" thickBot="1" x14ac:dyDescent="0.3">
      <c r="A9" s="186">
        <f>Anmeldeformular!B9</f>
        <v>0</v>
      </c>
      <c r="B9" s="187">
        <f>SUM(Anmeldeformular!H9:I9)</f>
        <v>2</v>
      </c>
      <c r="C9" s="187">
        <f>IF(Anmeldeformular!J9="ja",1,0)</f>
        <v>1</v>
      </c>
      <c r="D9" s="187">
        <f>COUNTA(Anmeldeformular!K9)</f>
        <v>1</v>
      </c>
      <c r="E9" s="187">
        <f>COUNTA(Anmeldeformular!L9)</f>
        <v>1</v>
      </c>
      <c r="F9" s="187">
        <f>COUNTA(Anmeldeformular!M9)</f>
        <v>0</v>
      </c>
      <c r="G9" s="188">
        <f>B9*$I$3</f>
        <v>0</v>
      </c>
      <c r="H9" s="188">
        <f t="shared" si="0"/>
        <v>15</v>
      </c>
      <c r="I9" s="188">
        <f t="shared" si="1"/>
        <v>0</v>
      </c>
      <c r="J9" s="188">
        <f t="shared" si="2"/>
        <v>0</v>
      </c>
      <c r="K9" s="188">
        <f t="shared" si="3"/>
        <v>0</v>
      </c>
      <c r="L9" s="188">
        <f t="shared" si="4"/>
        <v>0</v>
      </c>
      <c r="M9" s="188">
        <f t="shared" si="5"/>
        <v>0</v>
      </c>
      <c r="N9" s="188">
        <f t="shared" si="6"/>
        <v>0</v>
      </c>
      <c r="O9" s="188">
        <f>IF($U$5=7,IF(SUM($C9:$F9)&gt;0,(SUM($C9:$F9)*$C$2),0),0)</f>
        <v>0</v>
      </c>
      <c r="P9" s="188"/>
      <c r="Q9" s="188"/>
      <c r="R9" s="187">
        <f>IF(E9=0,0,IF(ISNUMBER(Anmeldeformular!L9),0,1))</f>
        <v>0</v>
      </c>
      <c r="S9" s="187">
        <f>IF(F9=0,0,IF(ISNUMBER(Anmeldeformular!M9),0,1))</f>
        <v>0</v>
      </c>
      <c r="T9" s="188">
        <f>IF($U9=1,SUM($G9:$Q9),0)</f>
        <v>15</v>
      </c>
      <c r="U9" s="189">
        <f>IF(Anmeldeformular!C9="",0,1)</f>
        <v>1</v>
      </c>
      <c r="V9" s="169"/>
      <c r="W9" s="260" t="s">
        <v>173</v>
      </c>
      <c r="X9" s="261">
        <f>SUM(C111:F111)</f>
        <v>0</v>
      </c>
      <c r="Y9" s="262"/>
      <c r="AA9" s="169"/>
      <c r="AB9" s="169"/>
    </row>
    <row r="10" spans="1:28" s="167" customFormat="1" x14ac:dyDescent="0.25">
      <c r="A10" s="194">
        <f>Anmeldeformular!B10</f>
        <v>1</v>
      </c>
      <c r="B10" s="195">
        <f>SUM(Anmeldeformular!H10:I10)</f>
        <v>0</v>
      </c>
      <c r="C10" s="195">
        <f>IF(Anmeldeformular!J10="ja",1,0)</f>
        <v>0</v>
      </c>
      <c r="D10" s="195">
        <f>COUNTA(Anmeldeformular!K10)</f>
        <v>0</v>
      </c>
      <c r="E10" s="195">
        <f>COUNTA(Anmeldeformular!L10)</f>
        <v>0</v>
      </c>
      <c r="F10" s="195">
        <f>COUNTA(Anmeldeformular!M10)</f>
        <v>0</v>
      </c>
      <c r="G10" s="196">
        <f t="shared" ref="G10:G23" si="7">B10*$I$3</f>
        <v>0</v>
      </c>
      <c r="H10" s="196">
        <f t="shared" si="0"/>
        <v>0</v>
      </c>
      <c r="I10" s="196">
        <f t="shared" si="1"/>
        <v>0</v>
      </c>
      <c r="J10" s="196">
        <f t="shared" si="2"/>
        <v>0</v>
      </c>
      <c r="K10" s="196">
        <f t="shared" si="3"/>
        <v>0</v>
      </c>
      <c r="L10" s="196">
        <f t="shared" si="4"/>
        <v>0</v>
      </c>
      <c r="M10" s="196">
        <f t="shared" si="5"/>
        <v>0</v>
      </c>
      <c r="N10" s="196">
        <f t="shared" si="6"/>
        <v>0</v>
      </c>
      <c r="O10" s="196">
        <f>IF($U$5=7,IF(SUM($C10:$F10)&gt;0,(SUM($C10:$F10)*$C$2),0),0)</f>
        <v>0</v>
      </c>
      <c r="P10" s="196"/>
      <c r="Q10" s="196"/>
      <c r="R10" s="195">
        <f>IF(E10=0,0,IF(ISNUMBER(Anmeldeformular!L10),0,1))</f>
        <v>0</v>
      </c>
      <c r="S10" s="195">
        <f>IF(F10=0,0,IF(ISNUMBER(Anmeldeformular!M10),0,1))</f>
        <v>0</v>
      </c>
      <c r="T10" s="190">
        <f>IF($U10=1,SUM($G10:$Q10),0)</f>
        <v>0</v>
      </c>
      <c r="U10" s="192">
        <f>IF(Anmeldeformular!C10="",0,1)</f>
        <v>0</v>
      </c>
      <c r="Z10" s="170"/>
    </row>
    <row r="11" spans="1:28" x14ac:dyDescent="0.25">
      <c r="A11" s="194">
        <f>Anmeldeformular!B11</f>
        <v>2</v>
      </c>
      <c r="B11" s="195">
        <f>SUM(Anmeldeformular!H11:I11)</f>
        <v>0</v>
      </c>
      <c r="C11" s="195">
        <f>IF(Anmeldeformular!J11="ja",1,0)</f>
        <v>0</v>
      </c>
      <c r="D11" s="195">
        <f>COUNTA(Anmeldeformular!K11)</f>
        <v>0</v>
      </c>
      <c r="E11" s="195">
        <f>COUNTA(Anmeldeformular!L11)</f>
        <v>0</v>
      </c>
      <c r="F11" s="195">
        <f>COUNTA(Anmeldeformular!M11)</f>
        <v>0</v>
      </c>
      <c r="G11" s="196">
        <f t="shared" si="7"/>
        <v>0</v>
      </c>
      <c r="H11" s="196">
        <f t="shared" si="0"/>
        <v>0</v>
      </c>
      <c r="I11" s="196">
        <f t="shared" si="1"/>
        <v>0</v>
      </c>
      <c r="J11" s="196">
        <f t="shared" si="2"/>
        <v>0</v>
      </c>
      <c r="K11" s="196">
        <f t="shared" si="3"/>
        <v>0</v>
      </c>
      <c r="L11" s="196">
        <f t="shared" si="4"/>
        <v>0</v>
      </c>
      <c r="M11" s="196">
        <f t="shared" si="5"/>
        <v>0</v>
      </c>
      <c r="N11" s="196">
        <f t="shared" si="6"/>
        <v>0</v>
      </c>
      <c r="O11" s="196">
        <f t="shared" ref="O11:O74" si="8">IF($U$5=7,IF(SUM($C11:$F11)&gt;0,(SUM($C11:$F11)*$C$2),0),0)</f>
        <v>0</v>
      </c>
      <c r="P11" s="196"/>
      <c r="Q11" s="196"/>
      <c r="R11" s="195">
        <f>IF(E11=0,0,IF(ISNUMBER(Anmeldeformular!L11),0,1))</f>
        <v>0</v>
      </c>
      <c r="S11" s="195">
        <f>IF(F11=0,0,IF(ISNUMBER(Anmeldeformular!M11),0,1))</f>
        <v>0</v>
      </c>
      <c r="T11" s="190">
        <f t="shared" ref="T11:T74" si="9">IF($U11=1,SUM($G11:$Q11),0)</f>
        <v>0</v>
      </c>
      <c r="U11" s="192">
        <f>IF(Anmeldeformular!C11="",0,1)</f>
        <v>0</v>
      </c>
    </row>
    <row r="12" spans="1:28" x14ac:dyDescent="0.25">
      <c r="A12" s="194">
        <f>Anmeldeformular!B12</f>
        <v>3</v>
      </c>
      <c r="B12" s="195">
        <f>SUM(Anmeldeformular!H12:I12)</f>
        <v>0</v>
      </c>
      <c r="C12" s="195">
        <f>IF(Anmeldeformular!J12="ja",1,0)</f>
        <v>0</v>
      </c>
      <c r="D12" s="195">
        <f>COUNTA(Anmeldeformular!K12)</f>
        <v>0</v>
      </c>
      <c r="E12" s="195">
        <f>COUNTA(Anmeldeformular!L12)</f>
        <v>0</v>
      </c>
      <c r="F12" s="195">
        <f>COUNTA(Anmeldeformular!M12)</f>
        <v>0</v>
      </c>
      <c r="G12" s="196">
        <f t="shared" si="7"/>
        <v>0</v>
      </c>
      <c r="H12" s="196">
        <f t="shared" si="0"/>
        <v>0</v>
      </c>
      <c r="I12" s="196">
        <f t="shared" si="1"/>
        <v>0</v>
      </c>
      <c r="J12" s="196">
        <f t="shared" si="2"/>
        <v>0</v>
      </c>
      <c r="K12" s="196">
        <f t="shared" si="3"/>
        <v>0</v>
      </c>
      <c r="L12" s="196">
        <f t="shared" si="4"/>
        <v>0</v>
      </c>
      <c r="M12" s="196">
        <f t="shared" si="5"/>
        <v>0</v>
      </c>
      <c r="N12" s="196">
        <f t="shared" si="6"/>
        <v>0</v>
      </c>
      <c r="O12" s="196">
        <f t="shared" si="8"/>
        <v>0</v>
      </c>
      <c r="P12" s="196"/>
      <c r="Q12" s="196"/>
      <c r="R12" s="195">
        <f>IF(E12=0,0,IF(ISNUMBER(Anmeldeformular!L12),0,1))</f>
        <v>0</v>
      </c>
      <c r="S12" s="195">
        <f>IF(F12=0,0,IF(ISNUMBER(Anmeldeformular!M12),0,1))</f>
        <v>0</v>
      </c>
      <c r="T12" s="190">
        <f t="shared" si="9"/>
        <v>0</v>
      </c>
      <c r="U12" s="192">
        <f>IF(Anmeldeformular!C12="",0,1)</f>
        <v>0</v>
      </c>
      <c r="W12" s="393"/>
      <c r="X12" s="393"/>
      <c r="Y12" s="393"/>
    </row>
    <row r="13" spans="1:28" x14ac:dyDescent="0.25">
      <c r="A13" s="194">
        <f>Anmeldeformular!B13</f>
        <v>4</v>
      </c>
      <c r="B13" s="195">
        <f>SUM(Anmeldeformular!H13:I13)</f>
        <v>0</v>
      </c>
      <c r="C13" s="195">
        <f>IF(Anmeldeformular!J13="ja",1,0)</f>
        <v>0</v>
      </c>
      <c r="D13" s="195">
        <f>COUNTA(Anmeldeformular!K13)</f>
        <v>0</v>
      </c>
      <c r="E13" s="195">
        <f>COUNTA(Anmeldeformular!L13)</f>
        <v>0</v>
      </c>
      <c r="F13" s="195">
        <f>COUNTA(Anmeldeformular!M13)</f>
        <v>0</v>
      </c>
      <c r="G13" s="196">
        <f t="shared" si="7"/>
        <v>0</v>
      </c>
      <c r="H13" s="196">
        <f t="shared" si="0"/>
        <v>0</v>
      </c>
      <c r="I13" s="196">
        <f t="shared" si="1"/>
        <v>0</v>
      </c>
      <c r="J13" s="196">
        <f t="shared" si="2"/>
        <v>0</v>
      </c>
      <c r="K13" s="196">
        <f t="shared" si="3"/>
        <v>0</v>
      </c>
      <c r="L13" s="196">
        <f t="shared" si="4"/>
        <v>0</v>
      </c>
      <c r="M13" s="196">
        <f t="shared" si="5"/>
        <v>0</v>
      </c>
      <c r="N13" s="196">
        <f t="shared" si="6"/>
        <v>0</v>
      </c>
      <c r="O13" s="196">
        <f t="shared" si="8"/>
        <v>0</v>
      </c>
      <c r="P13" s="196"/>
      <c r="Q13" s="196"/>
      <c r="R13" s="195">
        <f>IF(E13=0,0,IF(ISNUMBER(Anmeldeformular!L13),0,1))</f>
        <v>0</v>
      </c>
      <c r="S13" s="195">
        <f>IF(F13=0,0,IF(ISNUMBER(Anmeldeformular!M13),0,1))</f>
        <v>0</v>
      </c>
      <c r="T13" s="190">
        <f t="shared" si="9"/>
        <v>0</v>
      </c>
      <c r="U13" s="192">
        <f>IF(Anmeldeformular!C13="",0,1)</f>
        <v>0</v>
      </c>
      <c r="X13" s="1"/>
      <c r="Y13" s="1"/>
      <c r="Z13" s="1"/>
    </row>
    <row r="14" spans="1:28" x14ac:dyDescent="0.25">
      <c r="A14" s="194">
        <f>Anmeldeformular!B14</f>
        <v>5</v>
      </c>
      <c r="B14" s="195">
        <f>SUM(Anmeldeformular!H14:I14)</f>
        <v>0</v>
      </c>
      <c r="C14" s="195">
        <f>IF(Anmeldeformular!J14="ja",1,0)</f>
        <v>0</v>
      </c>
      <c r="D14" s="195">
        <f>COUNTA(Anmeldeformular!K14)</f>
        <v>0</v>
      </c>
      <c r="E14" s="195">
        <f>COUNTA(Anmeldeformular!L14)</f>
        <v>0</v>
      </c>
      <c r="F14" s="195">
        <f>COUNTA(Anmeldeformular!M14)</f>
        <v>0</v>
      </c>
      <c r="G14" s="196">
        <f t="shared" si="7"/>
        <v>0</v>
      </c>
      <c r="H14" s="196">
        <f t="shared" si="0"/>
        <v>0</v>
      </c>
      <c r="I14" s="196">
        <f t="shared" si="1"/>
        <v>0</v>
      </c>
      <c r="J14" s="196">
        <f t="shared" si="2"/>
        <v>0</v>
      </c>
      <c r="K14" s="196">
        <f t="shared" si="3"/>
        <v>0</v>
      </c>
      <c r="L14" s="196">
        <f t="shared" si="4"/>
        <v>0</v>
      </c>
      <c r="M14" s="196">
        <f t="shared" si="5"/>
        <v>0</v>
      </c>
      <c r="N14" s="196">
        <f t="shared" si="6"/>
        <v>0</v>
      </c>
      <c r="O14" s="196">
        <f t="shared" si="8"/>
        <v>0</v>
      </c>
      <c r="P14" s="196"/>
      <c r="Q14" s="196"/>
      <c r="R14" s="195">
        <f>IF(E14=0,0,IF(ISNUMBER(Anmeldeformular!L14),0,1))</f>
        <v>0</v>
      </c>
      <c r="S14" s="195">
        <f>IF(F14=0,0,IF(ISNUMBER(Anmeldeformular!M14),0,1))</f>
        <v>0</v>
      </c>
      <c r="T14" s="190">
        <f t="shared" si="9"/>
        <v>0</v>
      </c>
      <c r="U14" s="192">
        <f>IF(Anmeldeformular!C14="",0,1)</f>
        <v>0</v>
      </c>
      <c r="X14" s="1"/>
      <c r="Y14" s="1"/>
      <c r="Z14" s="1"/>
    </row>
    <row r="15" spans="1:28" x14ac:dyDescent="0.25">
      <c r="A15" s="194">
        <f>Anmeldeformular!B15</f>
        <v>6</v>
      </c>
      <c r="B15" s="195">
        <f>SUM(Anmeldeformular!H15:I15)</f>
        <v>0</v>
      </c>
      <c r="C15" s="195">
        <f>IF(Anmeldeformular!J15="ja",1,0)</f>
        <v>0</v>
      </c>
      <c r="D15" s="195">
        <f>COUNTA(Anmeldeformular!K15)</f>
        <v>0</v>
      </c>
      <c r="E15" s="195">
        <f>COUNTA(Anmeldeformular!L15)</f>
        <v>0</v>
      </c>
      <c r="F15" s="195">
        <f>COUNTA(Anmeldeformular!M15)</f>
        <v>0</v>
      </c>
      <c r="G15" s="196">
        <f t="shared" si="7"/>
        <v>0</v>
      </c>
      <c r="H15" s="196">
        <f t="shared" si="0"/>
        <v>0</v>
      </c>
      <c r="I15" s="196">
        <f t="shared" si="1"/>
        <v>0</v>
      </c>
      <c r="J15" s="196">
        <f t="shared" si="2"/>
        <v>0</v>
      </c>
      <c r="K15" s="196">
        <f t="shared" si="3"/>
        <v>0</v>
      </c>
      <c r="L15" s="196">
        <f t="shared" si="4"/>
        <v>0</v>
      </c>
      <c r="M15" s="196">
        <f t="shared" si="5"/>
        <v>0</v>
      </c>
      <c r="N15" s="196">
        <f t="shared" si="6"/>
        <v>0</v>
      </c>
      <c r="O15" s="196">
        <f t="shared" si="8"/>
        <v>0</v>
      </c>
      <c r="P15" s="196"/>
      <c r="Q15" s="196"/>
      <c r="R15" s="195">
        <f>IF(E15=0,0,IF(ISNUMBER(Anmeldeformular!L15),0,1))</f>
        <v>0</v>
      </c>
      <c r="S15" s="195">
        <f>IF(F15=0,0,IF(ISNUMBER(Anmeldeformular!M15),0,1))</f>
        <v>0</v>
      </c>
      <c r="T15" s="190">
        <f t="shared" si="9"/>
        <v>0</v>
      </c>
      <c r="U15" s="192">
        <f>IF(Anmeldeformular!C15="",0,1)</f>
        <v>0</v>
      </c>
      <c r="X15" s="1"/>
      <c r="Y15" s="1"/>
      <c r="Z15" s="1"/>
    </row>
    <row r="16" spans="1:28" x14ac:dyDescent="0.25">
      <c r="A16" s="194">
        <f>Anmeldeformular!B16</f>
        <v>7</v>
      </c>
      <c r="B16" s="195">
        <f>SUM(Anmeldeformular!H16:I16)</f>
        <v>0</v>
      </c>
      <c r="C16" s="195">
        <f>IF(Anmeldeformular!J16="ja",1,0)</f>
        <v>0</v>
      </c>
      <c r="D16" s="195">
        <f>COUNTA(Anmeldeformular!K16)</f>
        <v>0</v>
      </c>
      <c r="E16" s="195">
        <f>COUNTA(Anmeldeformular!L16)</f>
        <v>0</v>
      </c>
      <c r="F16" s="195">
        <f>COUNTA(Anmeldeformular!M16)</f>
        <v>0</v>
      </c>
      <c r="G16" s="196">
        <f t="shared" si="7"/>
        <v>0</v>
      </c>
      <c r="H16" s="196">
        <f t="shared" si="0"/>
        <v>0</v>
      </c>
      <c r="I16" s="196">
        <f t="shared" si="1"/>
        <v>0</v>
      </c>
      <c r="J16" s="196">
        <f t="shared" si="2"/>
        <v>0</v>
      </c>
      <c r="K16" s="196">
        <f t="shared" si="3"/>
        <v>0</v>
      </c>
      <c r="L16" s="196">
        <f t="shared" si="4"/>
        <v>0</v>
      </c>
      <c r="M16" s="196">
        <f t="shared" si="5"/>
        <v>0</v>
      </c>
      <c r="N16" s="196">
        <f t="shared" si="6"/>
        <v>0</v>
      </c>
      <c r="O16" s="196">
        <f t="shared" si="8"/>
        <v>0</v>
      </c>
      <c r="P16" s="196"/>
      <c r="Q16" s="196"/>
      <c r="R16" s="195">
        <f>IF(E16=0,0,IF(ISNUMBER(Anmeldeformular!L16),0,1))</f>
        <v>0</v>
      </c>
      <c r="S16" s="195">
        <f>IF(F16=0,0,IF(ISNUMBER(Anmeldeformular!M16),0,1))</f>
        <v>0</v>
      </c>
      <c r="T16" s="190">
        <f t="shared" si="9"/>
        <v>0</v>
      </c>
      <c r="U16" s="192">
        <f>IF(Anmeldeformular!C16="",0,1)</f>
        <v>0</v>
      </c>
      <c r="Z16" s="1"/>
    </row>
    <row r="17" spans="1:26" x14ac:dyDescent="0.25">
      <c r="A17" s="194">
        <f>Anmeldeformular!B17</f>
        <v>8</v>
      </c>
      <c r="B17" s="195">
        <f>SUM(Anmeldeformular!H17:I17)</f>
        <v>0</v>
      </c>
      <c r="C17" s="195">
        <f>IF(Anmeldeformular!J17="ja",1,0)</f>
        <v>0</v>
      </c>
      <c r="D17" s="195">
        <f>COUNTA(Anmeldeformular!K17)</f>
        <v>0</v>
      </c>
      <c r="E17" s="195">
        <f>COUNTA(Anmeldeformular!L17)</f>
        <v>0</v>
      </c>
      <c r="F17" s="195">
        <f>COUNTA(Anmeldeformular!M17)</f>
        <v>0</v>
      </c>
      <c r="G17" s="196">
        <f t="shared" si="7"/>
        <v>0</v>
      </c>
      <c r="H17" s="196">
        <f t="shared" si="0"/>
        <v>0</v>
      </c>
      <c r="I17" s="196">
        <f t="shared" si="1"/>
        <v>0</v>
      </c>
      <c r="J17" s="196">
        <f t="shared" si="2"/>
        <v>0</v>
      </c>
      <c r="K17" s="196">
        <f t="shared" si="3"/>
        <v>0</v>
      </c>
      <c r="L17" s="196">
        <f t="shared" si="4"/>
        <v>0</v>
      </c>
      <c r="M17" s="196">
        <f t="shared" si="5"/>
        <v>0</v>
      </c>
      <c r="N17" s="196">
        <f t="shared" si="6"/>
        <v>0</v>
      </c>
      <c r="O17" s="196">
        <f t="shared" si="8"/>
        <v>0</v>
      </c>
      <c r="P17" s="196"/>
      <c r="Q17" s="196"/>
      <c r="R17" s="195">
        <f>IF(E17=0,0,IF(ISNUMBER(Anmeldeformular!L17),0,1))</f>
        <v>0</v>
      </c>
      <c r="S17" s="195">
        <f>IF(F17=0,0,IF(ISNUMBER(Anmeldeformular!M17),0,1))</f>
        <v>0</v>
      </c>
      <c r="T17" s="190">
        <f t="shared" si="9"/>
        <v>0</v>
      </c>
      <c r="U17" s="192">
        <f>IF(Anmeldeformular!C17="",0,1)</f>
        <v>0</v>
      </c>
      <c r="Z17" s="1"/>
    </row>
    <row r="18" spans="1:26" x14ac:dyDescent="0.25">
      <c r="A18" s="194">
        <f>Anmeldeformular!B18</f>
        <v>9</v>
      </c>
      <c r="B18" s="195">
        <f>SUM(Anmeldeformular!H18:I18)</f>
        <v>0</v>
      </c>
      <c r="C18" s="195">
        <f>IF(Anmeldeformular!J18="ja",1,0)</f>
        <v>0</v>
      </c>
      <c r="D18" s="195">
        <f>COUNTA(Anmeldeformular!K18)</f>
        <v>0</v>
      </c>
      <c r="E18" s="195">
        <f>COUNTA(Anmeldeformular!L18)</f>
        <v>0</v>
      </c>
      <c r="F18" s="195">
        <f>COUNTA(Anmeldeformular!M18)</f>
        <v>0</v>
      </c>
      <c r="G18" s="196">
        <f t="shared" si="7"/>
        <v>0</v>
      </c>
      <c r="H18" s="196">
        <f t="shared" si="0"/>
        <v>0</v>
      </c>
      <c r="I18" s="196">
        <f t="shared" si="1"/>
        <v>0</v>
      </c>
      <c r="J18" s="196">
        <f t="shared" si="2"/>
        <v>0</v>
      </c>
      <c r="K18" s="196">
        <f t="shared" si="3"/>
        <v>0</v>
      </c>
      <c r="L18" s="196">
        <f t="shared" si="4"/>
        <v>0</v>
      </c>
      <c r="M18" s="196">
        <f t="shared" si="5"/>
        <v>0</v>
      </c>
      <c r="N18" s="196">
        <f t="shared" si="6"/>
        <v>0</v>
      </c>
      <c r="O18" s="196">
        <f t="shared" si="8"/>
        <v>0</v>
      </c>
      <c r="P18" s="196"/>
      <c r="Q18" s="196"/>
      <c r="R18" s="195">
        <f>IF(E18=0,0,IF(ISNUMBER(Anmeldeformular!L18),0,1))</f>
        <v>0</v>
      </c>
      <c r="S18" s="195">
        <f>IF(F18=0,0,IF(ISNUMBER(Anmeldeformular!M18),0,1))</f>
        <v>0</v>
      </c>
      <c r="T18" s="190">
        <f t="shared" si="9"/>
        <v>0</v>
      </c>
      <c r="U18" s="192">
        <f>IF(Anmeldeformular!C18="",0,1)</f>
        <v>0</v>
      </c>
      <c r="Z18" s="1"/>
    </row>
    <row r="19" spans="1:26" x14ac:dyDescent="0.25">
      <c r="A19" s="194">
        <f>Anmeldeformular!B19</f>
        <v>10</v>
      </c>
      <c r="B19" s="195">
        <f>SUM(Anmeldeformular!H19:I19)</f>
        <v>0</v>
      </c>
      <c r="C19" s="195">
        <f>IF(Anmeldeformular!J19="ja",1,0)</f>
        <v>0</v>
      </c>
      <c r="D19" s="195">
        <f>COUNTA(Anmeldeformular!K19)</f>
        <v>0</v>
      </c>
      <c r="E19" s="195">
        <f>COUNTA(Anmeldeformular!L19)</f>
        <v>0</v>
      </c>
      <c r="F19" s="195">
        <f>COUNTA(Anmeldeformular!M19)</f>
        <v>0</v>
      </c>
      <c r="G19" s="196">
        <f t="shared" si="7"/>
        <v>0</v>
      </c>
      <c r="H19" s="196">
        <f t="shared" si="0"/>
        <v>0</v>
      </c>
      <c r="I19" s="196">
        <f t="shared" si="1"/>
        <v>0</v>
      </c>
      <c r="J19" s="196">
        <f t="shared" si="2"/>
        <v>0</v>
      </c>
      <c r="K19" s="196">
        <f t="shared" si="3"/>
        <v>0</v>
      </c>
      <c r="L19" s="196">
        <f t="shared" si="4"/>
        <v>0</v>
      </c>
      <c r="M19" s="196">
        <f t="shared" si="5"/>
        <v>0</v>
      </c>
      <c r="N19" s="196">
        <f t="shared" si="6"/>
        <v>0</v>
      </c>
      <c r="O19" s="196">
        <f t="shared" si="8"/>
        <v>0</v>
      </c>
      <c r="P19" s="196"/>
      <c r="Q19" s="196"/>
      <c r="R19" s="195">
        <f>IF(E19=0,0,IF(ISNUMBER(Anmeldeformular!L19),0,1))</f>
        <v>0</v>
      </c>
      <c r="S19" s="195">
        <f>IF(F19=0,0,IF(ISNUMBER(Anmeldeformular!M19),0,1))</f>
        <v>0</v>
      </c>
      <c r="T19" s="190">
        <f t="shared" si="9"/>
        <v>0</v>
      </c>
      <c r="U19" s="192">
        <f>IF(Anmeldeformular!C19="",0,1)</f>
        <v>0</v>
      </c>
      <c r="Z19" s="1"/>
    </row>
    <row r="20" spans="1:26" x14ac:dyDescent="0.25">
      <c r="A20" s="194">
        <f>Anmeldeformular!B20</f>
        <v>11</v>
      </c>
      <c r="B20" s="195">
        <f>SUM(Anmeldeformular!H20:I20)</f>
        <v>0</v>
      </c>
      <c r="C20" s="195">
        <f>IF(Anmeldeformular!J20="ja",1,0)</f>
        <v>0</v>
      </c>
      <c r="D20" s="195">
        <f>COUNTA(Anmeldeformular!K20)</f>
        <v>0</v>
      </c>
      <c r="E20" s="195">
        <f>COUNTA(Anmeldeformular!L20)</f>
        <v>0</v>
      </c>
      <c r="F20" s="195">
        <f>COUNTA(Anmeldeformular!M20)</f>
        <v>0</v>
      </c>
      <c r="G20" s="196">
        <f t="shared" si="7"/>
        <v>0</v>
      </c>
      <c r="H20" s="196">
        <f t="shared" si="0"/>
        <v>0</v>
      </c>
      <c r="I20" s="196">
        <f t="shared" si="1"/>
        <v>0</v>
      </c>
      <c r="J20" s="196">
        <f t="shared" si="2"/>
        <v>0</v>
      </c>
      <c r="K20" s="196">
        <f t="shared" si="3"/>
        <v>0</v>
      </c>
      <c r="L20" s="196">
        <f t="shared" si="4"/>
        <v>0</v>
      </c>
      <c r="M20" s="196">
        <f t="shared" si="5"/>
        <v>0</v>
      </c>
      <c r="N20" s="196">
        <f t="shared" si="6"/>
        <v>0</v>
      </c>
      <c r="O20" s="196">
        <f t="shared" si="8"/>
        <v>0</v>
      </c>
      <c r="P20" s="196"/>
      <c r="Q20" s="196"/>
      <c r="R20" s="195">
        <f>IF(E20=0,0,IF(ISNUMBER(Anmeldeformular!L20),0,1))</f>
        <v>0</v>
      </c>
      <c r="S20" s="195">
        <f>IF(F20=0,0,IF(ISNUMBER(Anmeldeformular!M20),0,1))</f>
        <v>0</v>
      </c>
      <c r="T20" s="190">
        <f t="shared" si="9"/>
        <v>0</v>
      </c>
      <c r="U20" s="192">
        <f>IF(Anmeldeformular!C20="",0,1)</f>
        <v>0</v>
      </c>
      <c r="Z20" s="1"/>
    </row>
    <row r="21" spans="1:26" x14ac:dyDescent="0.25">
      <c r="A21" s="194">
        <f>Anmeldeformular!B21</f>
        <v>12</v>
      </c>
      <c r="B21" s="195">
        <f>SUM(Anmeldeformular!H21:I21)</f>
        <v>0</v>
      </c>
      <c r="C21" s="195">
        <f>IF(Anmeldeformular!J21="ja",1,0)</f>
        <v>0</v>
      </c>
      <c r="D21" s="195">
        <f>COUNTA(Anmeldeformular!K21)</f>
        <v>0</v>
      </c>
      <c r="E21" s="195">
        <f>COUNTA(Anmeldeformular!L21)</f>
        <v>0</v>
      </c>
      <c r="F21" s="195">
        <f>COUNTA(Anmeldeformular!M21)</f>
        <v>0</v>
      </c>
      <c r="G21" s="196">
        <f t="shared" si="7"/>
        <v>0</v>
      </c>
      <c r="H21" s="196">
        <f t="shared" si="0"/>
        <v>0</v>
      </c>
      <c r="I21" s="196">
        <f t="shared" si="1"/>
        <v>0</v>
      </c>
      <c r="J21" s="196">
        <f t="shared" si="2"/>
        <v>0</v>
      </c>
      <c r="K21" s="196">
        <f t="shared" si="3"/>
        <v>0</v>
      </c>
      <c r="L21" s="196">
        <f t="shared" si="4"/>
        <v>0</v>
      </c>
      <c r="M21" s="196">
        <f t="shared" si="5"/>
        <v>0</v>
      </c>
      <c r="N21" s="196">
        <f t="shared" si="6"/>
        <v>0</v>
      </c>
      <c r="O21" s="196">
        <f t="shared" si="8"/>
        <v>0</v>
      </c>
      <c r="P21" s="196"/>
      <c r="Q21" s="196"/>
      <c r="R21" s="195">
        <f>IF(E21=0,0,IF(ISNUMBER(Anmeldeformular!L21),0,1))</f>
        <v>0</v>
      </c>
      <c r="S21" s="195">
        <f>IF(F21=0,0,IF(ISNUMBER(Anmeldeformular!M21),0,1))</f>
        <v>0</v>
      </c>
      <c r="T21" s="190">
        <f t="shared" si="9"/>
        <v>0</v>
      </c>
      <c r="U21" s="192">
        <f>IF(Anmeldeformular!C21="",0,1)</f>
        <v>0</v>
      </c>
      <c r="Z21" s="1"/>
    </row>
    <row r="22" spans="1:26" x14ac:dyDescent="0.25">
      <c r="A22" s="194">
        <f>Anmeldeformular!B22</f>
        <v>13</v>
      </c>
      <c r="B22" s="195">
        <f>SUM(Anmeldeformular!H22:I22)</f>
        <v>0</v>
      </c>
      <c r="C22" s="195">
        <f>IF(Anmeldeformular!J22="ja",1,0)</f>
        <v>0</v>
      </c>
      <c r="D22" s="195">
        <f>COUNTA(Anmeldeformular!K22)</f>
        <v>0</v>
      </c>
      <c r="E22" s="195">
        <f>COUNTA(Anmeldeformular!L22)</f>
        <v>0</v>
      </c>
      <c r="F22" s="195">
        <f>COUNTA(Anmeldeformular!M22)</f>
        <v>0</v>
      </c>
      <c r="G22" s="196">
        <f t="shared" si="7"/>
        <v>0</v>
      </c>
      <c r="H22" s="196">
        <f t="shared" si="0"/>
        <v>0</v>
      </c>
      <c r="I22" s="196">
        <f t="shared" si="1"/>
        <v>0</v>
      </c>
      <c r="J22" s="196">
        <f t="shared" si="2"/>
        <v>0</v>
      </c>
      <c r="K22" s="196">
        <f t="shared" si="3"/>
        <v>0</v>
      </c>
      <c r="L22" s="196">
        <f t="shared" si="4"/>
        <v>0</v>
      </c>
      <c r="M22" s="196">
        <f t="shared" si="5"/>
        <v>0</v>
      </c>
      <c r="N22" s="196">
        <f t="shared" si="6"/>
        <v>0</v>
      </c>
      <c r="O22" s="196">
        <f t="shared" si="8"/>
        <v>0</v>
      </c>
      <c r="P22" s="196"/>
      <c r="Q22" s="196"/>
      <c r="R22" s="195">
        <f>IF(E22=0,0,IF(ISNUMBER(Anmeldeformular!L22),0,1))</f>
        <v>0</v>
      </c>
      <c r="S22" s="195">
        <f>IF(F22=0,0,IF(ISNUMBER(Anmeldeformular!M22),0,1))</f>
        <v>0</v>
      </c>
      <c r="T22" s="190">
        <f t="shared" si="9"/>
        <v>0</v>
      </c>
      <c r="U22" s="192">
        <f>IF(Anmeldeformular!C22="",0,1)</f>
        <v>0</v>
      </c>
      <c r="Z22" s="1"/>
    </row>
    <row r="23" spans="1:26" x14ac:dyDescent="0.25">
      <c r="A23" s="194">
        <f>Anmeldeformular!B23</f>
        <v>14</v>
      </c>
      <c r="B23" s="195">
        <f>SUM(Anmeldeformular!H23:I23)</f>
        <v>0</v>
      </c>
      <c r="C23" s="195">
        <f>IF(Anmeldeformular!J23="ja",1,0)</f>
        <v>0</v>
      </c>
      <c r="D23" s="195">
        <f>COUNTA(Anmeldeformular!K23)</f>
        <v>0</v>
      </c>
      <c r="E23" s="195">
        <f>COUNTA(Anmeldeformular!L23)</f>
        <v>0</v>
      </c>
      <c r="F23" s="195">
        <f>COUNTA(Anmeldeformular!M23)</f>
        <v>0</v>
      </c>
      <c r="G23" s="196">
        <f t="shared" si="7"/>
        <v>0</v>
      </c>
      <c r="H23" s="196">
        <f t="shared" si="0"/>
        <v>0</v>
      </c>
      <c r="I23" s="196">
        <f t="shared" si="1"/>
        <v>0</v>
      </c>
      <c r="J23" s="196">
        <f t="shared" si="2"/>
        <v>0</v>
      </c>
      <c r="K23" s="196">
        <f t="shared" si="3"/>
        <v>0</v>
      </c>
      <c r="L23" s="196">
        <f t="shared" si="4"/>
        <v>0</v>
      </c>
      <c r="M23" s="196">
        <f t="shared" si="5"/>
        <v>0</v>
      </c>
      <c r="N23" s="196">
        <f t="shared" si="6"/>
        <v>0</v>
      </c>
      <c r="O23" s="196">
        <f t="shared" si="8"/>
        <v>0</v>
      </c>
      <c r="P23" s="196"/>
      <c r="Q23" s="196"/>
      <c r="R23" s="195">
        <f>IF(E23=0,0,IF(ISNUMBER(Anmeldeformular!L23),0,1))</f>
        <v>0</v>
      </c>
      <c r="S23" s="195">
        <f>IF(F23=0,0,IF(ISNUMBER(Anmeldeformular!M23),0,1))</f>
        <v>0</v>
      </c>
      <c r="T23" s="190">
        <f t="shared" si="9"/>
        <v>0</v>
      </c>
      <c r="U23" s="192">
        <f>IF(Anmeldeformular!C23="",0,1)</f>
        <v>0</v>
      </c>
      <c r="Z23" s="1"/>
    </row>
    <row r="24" spans="1:26" x14ac:dyDescent="0.25">
      <c r="A24" s="194">
        <f>Anmeldeformular!B24</f>
        <v>15</v>
      </c>
      <c r="B24" s="195">
        <f>SUM(Anmeldeformular!H24:I24)</f>
        <v>0</v>
      </c>
      <c r="C24" s="195">
        <f>IF(Anmeldeformular!J24="ja",1,0)</f>
        <v>0</v>
      </c>
      <c r="D24" s="195">
        <f>COUNTA(Anmeldeformular!K24)</f>
        <v>0</v>
      </c>
      <c r="E24" s="195">
        <f>COUNTA(Anmeldeformular!L24)</f>
        <v>0</v>
      </c>
      <c r="F24" s="195">
        <f>COUNTA(Anmeldeformular!M24)</f>
        <v>0</v>
      </c>
      <c r="G24" s="196">
        <f t="shared" ref="G24:G87" si="10">B24*$I$3</f>
        <v>0</v>
      </c>
      <c r="H24" s="196">
        <f t="shared" si="0"/>
        <v>0</v>
      </c>
      <c r="I24" s="196">
        <f t="shared" si="1"/>
        <v>0</v>
      </c>
      <c r="J24" s="196">
        <f t="shared" si="2"/>
        <v>0</v>
      </c>
      <c r="K24" s="196">
        <f t="shared" si="3"/>
        <v>0</v>
      </c>
      <c r="L24" s="196">
        <f t="shared" si="4"/>
        <v>0</v>
      </c>
      <c r="M24" s="196">
        <f t="shared" si="5"/>
        <v>0</v>
      </c>
      <c r="N24" s="196">
        <f t="shared" si="6"/>
        <v>0</v>
      </c>
      <c r="O24" s="196">
        <f t="shared" si="8"/>
        <v>0</v>
      </c>
      <c r="P24" s="196"/>
      <c r="Q24" s="196"/>
      <c r="R24" s="195">
        <f>IF(E24=0,0,IF(ISNUMBER(Anmeldeformular!L24),0,1))</f>
        <v>0</v>
      </c>
      <c r="S24" s="195">
        <f>IF(F24=0,0,IF(ISNUMBER(Anmeldeformular!M24),0,1))</f>
        <v>0</v>
      </c>
      <c r="T24" s="190">
        <f t="shared" si="9"/>
        <v>0</v>
      </c>
      <c r="U24" s="192">
        <f>IF(Anmeldeformular!C24="",0,1)</f>
        <v>0</v>
      </c>
      <c r="Z24" s="1"/>
    </row>
    <row r="25" spans="1:26" x14ac:dyDescent="0.25">
      <c r="A25" s="194">
        <f>Anmeldeformular!B25</f>
        <v>16</v>
      </c>
      <c r="B25" s="195">
        <f>SUM(Anmeldeformular!H25:I25)</f>
        <v>0</v>
      </c>
      <c r="C25" s="195">
        <f>IF(Anmeldeformular!J25="ja",1,0)</f>
        <v>0</v>
      </c>
      <c r="D25" s="195">
        <f>COUNTA(Anmeldeformular!K25)</f>
        <v>0</v>
      </c>
      <c r="E25" s="195">
        <f>COUNTA(Anmeldeformular!L25)</f>
        <v>0</v>
      </c>
      <c r="F25" s="195">
        <f>COUNTA(Anmeldeformular!M25)</f>
        <v>0</v>
      </c>
      <c r="G25" s="196">
        <f t="shared" si="10"/>
        <v>0</v>
      </c>
      <c r="H25" s="196">
        <f t="shared" si="0"/>
        <v>0</v>
      </c>
      <c r="I25" s="196">
        <f t="shared" si="1"/>
        <v>0</v>
      </c>
      <c r="J25" s="196">
        <f t="shared" si="2"/>
        <v>0</v>
      </c>
      <c r="K25" s="196">
        <f t="shared" si="3"/>
        <v>0</v>
      </c>
      <c r="L25" s="196">
        <f t="shared" si="4"/>
        <v>0</v>
      </c>
      <c r="M25" s="196">
        <f t="shared" si="5"/>
        <v>0</v>
      </c>
      <c r="N25" s="196">
        <f t="shared" si="6"/>
        <v>0</v>
      </c>
      <c r="O25" s="196">
        <f t="shared" si="8"/>
        <v>0</v>
      </c>
      <c r="P25" s="196"/>
      <c r="Q25" s="196"/>
      <c r="R25" s="195">
        <f>IF(E25=0,0,IF(ISNUMBER(Anmeldeformular!L25),0,1))</f>
        <v>0</v>
      </c>
      <c r="S25" s="195">
        <f>IF(F25=0,0,IF(ISNUMBER(Anmeldeformular!M25),0,1))</f>
        <v>0</v>
      </c>
      <c r="T25" s="190">
        <f t="shared" si="9"/>
        <v>0</v>
      </c>
      <c r="U25" s="192">
        <f>IF(Anmeldeformular!C25="",0,1)</f>
        <v>0</v>
      </c>
      <c r="Z25" s="1"/>
    </row>
    <row r="26" spans="1:26" x14ac:dyDescent="0.25">
      <c r="A26" s="194">
        <f>Anmeldeformular!B26</f>
        <v>17</v>
      </c>
      <c r="B26" s="195">
        <f>SUM(Anmeldeformular!H26:I26)</f>
        <v>0</v>
      </c>
      <c r="C26" s="195">
        <f>IF(Anmeldeformular!J26="ja",1,0)</f>
        <v>0</v>
      </c>
      <c r="D26" s="195">
        <f>COUNTA(Anmeldeformular!K26)</f>
        <v>0</v>
      </c>
      <c r="E26" s="195">
        <f>COUNTA(Anmeldeformular!L26)</f>
        <v>0</v>
      </c>
      <c r="F26" s="195">
        <f>COUNTA(Anmeldeformular!M26)</f>
        <v>0</v>
      </c>
      <c r="G26" s="196">
        <f t="shared" si="10"/>
        <v>0</v>
      </c>
      <c r="H26" s="196">
        <f t="shared" si="0"/>
        <v>0</v>
      </c>
      <c r="I26" s="196">
        <f t="shared" si="1"/>
        <v>0</v>
      </c>
      <c r="J26" s="196">
        <f t="shared" si="2"/>
        <v>0</v>
      </c>
      <c r="K26" s="196">
        <f t="shared" si="3"/>
        <v>0</v>
      </c>
      <c r="L26" s="196">
        <f t="shared" si="4"/>
        <v>0</v>
      </c>
      <c r="M26" s="196">
        <f t="shared" si="5"/>
        <v>0</v>
      </c>
      <c r="N26" s="196">
        <f t="shared" si="6"/>
        <v>0</v>
      </c>
      <c r="O26" s="196">
        <f t="shared" si="8"/>
        <v>0</v>
      </c>
      <c r="P26" s="196"/>
      <c r="Q26" s="196"/>
      <c r="R26" s="195">
        <f>IF(E26=0,0,IF(ISNUMBER(Anmeldeformular!L26),0,1))</f>
        <v>0</v>
      </c>
      <c r="S26" s="195">
        <f>IF(F26=0,0,IF(ISNUMBER(Anmeldeformular!M26),0,1))</f>
        <v>0</v>
      </c>
      <c r="T26" s="190">
        <f t="shared" si="9"/>
        <v>0</v>
      </c>
      <c r="U26" s="192">
        <f>IF(Anmeldeformular!C26="",0,1)</f>
        <v>0</v>
      </c>
      <c r="Z26" s="1"/>
    </row>
    <row r="27" spans="1:26" x14ac:dyDescent="0.25">
      <c r="A27" s="194">
        <f>Anmeldeformular!B27</f>
        <v>18</v>
      </c>
      <c r="B27" s="195">
        <f>SUM(Anmeldeformular!H27:I27)</f>
        <v>0</v>
      </c>
      <c r="C27" s="195">
        <f>IF(Anmeldeformular!J27="ja",1,0)</f>
        <v>0</v>
      </c>
      <c r="D27" s="195">
        <f>COUNTA(Anmeldeformular!K27)</f>
        <v>0</v>
      </c>
      <c r="E27" s="195">
        <f>COUNTA(Anmeldeformular!L27)</f>
        <v>0</v>
      </c>
      <c r="F27" s="195">
        <f>COUNTA(Anmeldeformular!M27)</f>
        <v>0</v>
      </c>
      <c r="G27" s="196">
        <f t="shared" si="10"/>
        <v>0</v>
      </c>
      <c r="H27" s="196">
        <f t="shared" si="0"/>
        <v>0</v>
      </c>
      <c r="I27" s="196">
        <f t="shared" si="1"/>
        <v>0</v>
      </c>
      <c r="J27" s="196">
        <f t="shared" si="2"/>
        <v>0</v>
      </c>
      <c r="K27" s="196">
        <f t="shared" si="3"/>
        <v>0</v>
      </c>
      <c r="L27" s="196">
        <f t="shared" si="4"/>
        <v>0</v>
      </c>
      <c r="M27" s="196">
        <f t="shared" si="5"/>
        <v>0</v>
      </c>
      <c r="N27" s="196">
        <f t="shared" si="6"/>
        <v>0</v>
      </c>
      <c r="O27" s="196">
        <f t="shared" si="8"/>
        <v>0</v>
      </c>
      <c r="P27" s="196"/>
      <c r="Q27" s="196"/>
      <c r="R27" s="195">
        <f>IF(E27=0,0,IF(ISNUMBER(Anmeldeformular!L27),0,1))</f>
        <v>0</v>
      </c>
      <c r="S27" s="195">
        <f>IF(F27=0,0,IF(ISNUMBER(Anmeldeformular!M27),0,1))</f>
        <v>0</v>
      </c>
      <c r="T27" s="190">
        <f t="shared" si="9"/>
        <v>0</v>
      </c>
      <c r="U27" s="192">
        <f>IF(Anmeldeformular!C27="",0,1)</f>
        <v>0</v>
      </c>
      <c r="Z27" s="1"/>
    </row>
    <row r="28" spans="1:26" x14ac:dyDescent="0.25">
      <c r="A28" s="194">
        <f>Anmeldeformular!B28</f>
        <v>19</v>
      </c>
      <c r="B28" s="195">
        <f>SUM(Anmeldeformular!H28:I28)</f>
        <v>0</v>
      </c>
      <c r="C28" s="195">
        <f>IF(Anmeldeformular!J28="ja",1,0)</f>
        <v>0</v>
      </c>
      <c r="D28" s="195">
        <f>COUNTA(Anmeldeformular!K28)</f>
        <v>0</v>
      </c>
      <c r="E28" s="195">
        <f>COUNTA(Anmeldeformular!L28)</f>
        <v>0</v>
      </c>
      <c r="F28" s="195">
        <f>COUNTA(Anmeldeformular!M28)</f>
        <v>0</v>
      </c>
      <c r="G28" s="196">
        <f t="shared" si="10"/>
        <v>0</v>
      </c>
      <c r="H28" s="196">
        <f t="shared" si="0"/>
        <v>0</v>
      </c>
      <c r="I28" s="196">
        <f t="shared" si="1"/>
        <v>0</v>
      </c>
      <c r="J28" s="196">
        <f t="shared" si="2"/>
        <v>0</v>
      </c>
      <c r="K28" s="196">
        <f t="shared" si="3"/>
        <v>0</v>
      </c>
      <c r="L28" s="196">
        <f t="shared" si="4"/>
        <v>0</v>
      </c>
      <c r="M28" s="196">
        <f t="shared" si="5"/>
        <v>0</v>
      </c>
      <c r="N28" s="196">
        <f t="shared" si="6"/>
        <v>0</v>
      </c>
      <c r="O28" s="196">
        <f t="shared" si="8"/>
        <v>0</v>
      </c>
      <c r="P28" s="196"/>
      <c r="Q28" s="196"/>
      <c r="R28" s="195">
        <f>IF(E28=0,0,IF(ISNUMBER(Anmeldeformular!L28),0,1))</f>
        <v>0</v>
      </c>
      <c r="S28" s="195">
        <f>IF(F28=0,0,IF(ISNUMBER(Anmeldeformular!M28),0,1))</f>
        <v>0</v>
      </c>
      <c r="T28" s="190">
        <f t="shared" si="9"/>
        <v>0</v>
      </c>
      <c r="U28" s="192">
        <f>IF(Anmeldeformular!C28="",0,1)</f>
        <v>0</v>
      </c>
    </row>
    <row r="29" spans="1:26" x14ac:dyDescent="0.25">
      <c r="A29" s="194">
        <f>Anmeldeformular!B29</f>
        <v>20</v>
      </c>
      <c r="B29" s="195">
        <f>SUM(Anmeldeformular!H29:I29)</f>
        <v>0</v>
      </c>
      <c r="C29" s="195">
        <f>IF(Anmeldeformular!J29="ja",1,0)</f>
        <v>0</v>
      </c>
      <c r="D29" s="195">
        <f>COUNTA(Anmeldeformular!K29)</f>
        <v>0</v>
      </c>
      <c r="E29" s="195">
        <f>COUNTA(Anmeldeformular!L29)</f>
        <v>0</v>
      </c>
      <c r="F29" s="195">
        <f>COUNTA(Anmeldeformular!M29)</f>
        <v>0</v>
      </c>
      <c r="G29" s="196">
        <f t="shared" si="10"/>
        <v>0</v>
      </c>
      <c r="H29" s="196">
        <f t="shared" si="0"/>
        <v>0</v>
      </c>
      <c r="I29" s="196">
        <f t="shared" si="1"/>
        <v>0</v>
      </c>
      <c r="J29" s="196">
        <f t="shared" si="2"/>
        <v>0</v>
      </c>
      <c r="K29" s="196">
        <f t="shared" si="3"/>
        <v>0</v>
      </c>
      <c r="L29" s="196">
        <f t="shared" si="4"/>
        <v>0</v>
      </c>
      <c r="M29" s="196">
        <f t="shared" si="5"/>
        <v>0</v>
      </c>
      <c r="N29" s="196">
        <f t="shared" si="6"/>
        <v>0</v>
      </c>
      <c r="O29" s="196">
        <f t="shared" si="8"/>
        <v>0</v>
      </c>
      <c r="P29" s="196"/>
      <c r="Q29" s="196"/>
      <c r="R29" s="195">
        <f>IF(E29=0,0,IF(ISNUMBER(Anmeldeformular!L29),0,1))</f>
        <v>0</v>
      </c>
      <c r="S29" s="195">
        <f>IF(F29=0,0,IF(ISNUMBER(Anmeldeformular!M29),0,1))</f>
        <v>0</v>
      </c>
      <c r="T29" s="190">
        <f t="shared" si="9"/>
        <v>0</v>
      </c>
      <c r="U29" s="192">
        <f>IF(Anmeldeformular!C29="",0,1)</f>
        <v>0</v>
      </c>
    </row>
    <row r="30" spans="1:26" x14ac:dyDescent="0.25">
      <c r="A30" s="194">
        <f>Anmeldeformular!B30</f>
        <v>21</v>
      </c>
      <c r="B30" s="195">
        <f>SUM(Anmeldeformular!H30:I30)</f>
        <v>0</v>
      </c>
      <c r="C30" s="195">
        <f>IF(Anmeldeformular!J30="ja",1,0)</f>
        <v>0</v>
      </c>
      <c r="D30" s="195">
        <f>COUNTA(Anmeldeformular!K30)</f>
        <v>0</v>
      </c>
      <c r="E30" s="195">
        <f>COUNTA(Anmeldeformular!L30)</f>
        <v>0</v>
      </c>
      <c r="F30" s="195">
        <f>COUNTA(Anmeldeformular!M30)</f>
        <v>0</v>
      </c>
      <c r="G30" s="196">
        <f t="shared" si="10"/>
        <v>0</v>
      </c>
      <c r="H30" s="196">
        <f t="shared" si="0"/>
        <v>0</v>
      </c>
      <c r="I30" s="196">
        <f t="shared" si="1"/>
        <v>0</v>
      </c>
      <c r="J30" s="196">
        <f t="shared" si="2"/>
        <v>0</v>
      </c>
      <c r="K30" s="196">
        <f t="shared" si="3"/>
        <v>0</v>
      </c>
      <c r="L30" s="196">
        <f t="shared" si="4"/>
        <v>0</v>
      </c>
      <c r="M30" s="196">
        <f t="shared" si="5"/>
        <v>0</v>
      </c>
      <c r="N30" s="196">
        <f t="shared" si="6"/>
        <v>0</v>
      </c>
      <c r="O30" s="196">
        <f t="shared" si="8"/>
        <v>0</v>
      </c>
      <c r="P30" s="196"/>
      <c r="Q30" s="196"/>
      <c r="R30" s="195">
        <f>IF(E30=0,0,IF(ISNUMBER(Anmeldeformular!L30),0,1))</f>
        <v>0</v>
      </c>
      <c r="S30" s="195">
        <f>IF(F30=0,0,IF(ISNUMBER(Anmeldeformular!M30),0,1))</f>
        <v>0</v>
      </c>
      <c r="T30" s="190">
        <f t="shared" si="9"/>
        <v>0</v>
      </c>
      <c r="U30" s="192">
        <f>IF(Anmeldeformular!C30="",0,1)</f>
        <v>0</v>
      </c>
    </row>
    <row r="31" spans="1:26" x14ac:dyDescent="0.25">
      <c r="A31" s="194">
        <f>Anmeldeformular!B31</f>
        <v>22</v>
      </c>
      <c r="B31" s="195">
        <f>SUM(Anmeldeformular!H31:I31)</f>
        <v>0</v>
      </c>
      <c r="C31" s="195">
        <f>IF(Anmeldeformular!J31="ja",1,0)</f>
        <v>0</v>
      </c>
      <c r="D31" s="195">
        <f>COUNTA(Anmeldeformular!K31)</f>
        <v>0</v>
      </c>
      <c r="E31" s="195">
        <f>COUNTA(Anmeldeformular!L31)</f>
        <v>0</v>
      </c>
      <c r="F31" s="195">
        <f>COUNTA(Anmeldeformular!M31)</f>
        <v>0</v>
      </c>
      <c r="G31" s="196">
        <f t="shared" si="10"/>
        <v>0</v>
      </c>
      <c r="H31" s="196">
        <f t="shared" si="0"/>
        <v>0</v>
      </c>
      <c r="I31" s="196">
        <f t="shared" si="1"/>
        <v>0</v>
      </c>
      <c r="J31" s="196">
        <f t="shared" si="2"/>
        <v>0</v>
      </c>
      <c r="K31" s="196">
        <f t="shared" si="3"/>
        <v>0</v>
      </c>
      <c r="L31" s="196">
        <f t="shared" si="4"/>
        <v>0</v>
      </c>
      <c r="M31" s="196">
        <f t="shared" si="5"/>
        <v>0</v>
      </c>
      <c r="N31" s="196">
        <f t="shared" si="6"/>
        <v>0</v>
      </c>
      <c r="O31" s="196">
        <f t="shared" si="8"/>
        <v>0</v>
      </c>
      <c r="P31" s="196"/>
      <c r="Q31" s="196"/>
      <c r="R31" s="195">
        <f>IF(E31=0,0,IF(ISNUMBER(Anmeldeformular!L31),0,1))</f>
        <v>0</v>
      </c>
      <c r="S31" s="195">
        <f>IF(F31=0,0,IF(ISNUMBER(Anmeldeformular!M31),0,1))</f>
        <v>0</v>
      </c>
      <c r="T31" s="190">
        <f t="shared" si="9"/>
        <v>0</v>
      </c>
      <c r="U31" s="192">
        <f>IF(Anmeldeformular!C31="",0,1)</f>
        <v>0</v>
      </c>
    </row>
    <row r="32" spans="1:26" x14ac:dyDescent="0.25">
      <c r="A32" s="194">
        <f>Anmeldeformular!B32</f>
        <v>23</v>
      </c>
      <c r="B32" s="195">
        <f>SUM(Anmeldeformular!H32:I32)</f>
        <v>0</v>
      </c>
      <c r="C32" s="195">
        <f>IF(Anmeldeformular!J32="ja",1,0)</f>
        <v>0</v>
      </c>
      <c r="D32" s="195">
        <f>COUNTA(Anmeldeformular!K32)</f>
        <v>0</v>
      </c>
      <c r="E32" s="195">
        <f>COUNTA(Anmeldeformular!L32)</f>
        <v>0</v>
      </c>
      <c r="F32" s="195">
        <f>COUNTA(Anmeldeformular!M32)</f>
        <v>0</v>
      </c>
      <c r="G32" s="196">
        <f t="shared" si="10"/>
        <v>0</v>
      </c>
      <c r="H32" s="196">
        <f t="shared" si="0"/>
        <v>0</v>
      </c>
      <c r="I32" s="196">
        <f t="shared" si="1"/>
        <v>0</v>
      </c>
      <c r="J32" s="196">
        <f t="shared" si="2"/>
        <v>0</v>
      </c>
      <c r="K32" s="196">
        <f t="shared" si="3"/>
        <v>0</v>
      </c>
      <c r="L32" s="196">
        <f t="shared" si="4"/>
        <v>0</v>
      </c>
      <c r="M32" s="196">
        <f t="shared" si="5"/>
        <v>0</v>
      </c>
      <c r="N32" s="196">
        <f t="shared" si="6"/>
        <v>0</v>
      </c>
      <c r="O32" s="196">
        <f t="shared" si="8"/>
        <v>0</v>
      </c>
      <c r="P32" s="196"/>
      <c r="Q32" s="196"/>
      <c r="R32" s="195">
        <f>IF(E32=0,0,IF(ISNUMBER(Anmeldeformular!L32),0,1))</f>
        <v>0</v>
      </c>
      <c r="S32" s="195">
        <f>IF(F32=0,0,IF(ISNUMBER(Anmeldeformular!M32),0,1))</f>
        <v>0</v>
      </c>
      <c r="T32" s="190">
        <f t="shared" si="9"/>
        <v>0</v>
      </c>
      <c r="U32" s="192">
        <f>IF(Anmeldeformular!C32="",0,1)</f>
        <v>0</v>
      </c>
    </row>
    <row r="33" spans="1:21" x14ac:dyDescent="0.25">
      <c r="A33" s="194">
        <f>Anmeldeformular!B33</f>
        <v>24</v>
      </c>
      <c r="B33" s="195">
        <f>SUM(Anmeldeformular!H33:I33)</f>
        <v>0</v>
      </c>
      <c r="C33" s="195">
        <f>IF(Anmeldeformular!J33="ja",1,0)</f>
        <v>0</v>
      </c>
      <c r="D33" s="195">
        <f>COUNTA(Anmeldeformular!K33)</f>
        <v>0</v>
      </c>
      <c r="E33" s="195">
        <f>COUNTA(Anmeldeformular!L33)</f>
        <v>0</v>
      </c>
      <c r="F33" s="195">
        <f>COUNTA(Anmeldeformular!M33)</f>
        <v>0</v>
      </c>
      <c r="G33" s="196">
        <f t="shared" si="10"/>
        <v>0</v>
      </c>
      <c r="H33" s="196">
        <f t="shared" si="0"/>
        <v>0</v>
      </c>
      <c r="I33" s="196">
        <f t="shared" si="1"/>
        <v>0</v>
      </c>
      <c r="J33" s="196">
        <f t="shared" si="2"/>
        <v>0</v>
      </c>
      <c r="K33" s="196">
        <f t="shared" si="3"/>
        <v>0</v>
      </c>
      <c r="L33" s="196">
        <f t="shared" si="4"/>
        <v>0</v>
      </c>
      <c r="M33" s="196">
        <f t="shared" si="5"/>
        <v>0</v>
      </c>
      <c r="N33" s="196">
        <f t="shared" si="6"/>
        <v>0</v>
      </c>
      <c r="O33" s="196">
        <f t="shared" si="8"/>
        <v>0</v>
      </c>
      <c r="P33" s="196"/>
      <c r="Q33" s="196"/>
      <c r="R33" s="195">
        <f>IF(E33=0,0,IF(ISNUMBER(Anmeldeformular!L33),0,1))</f>
        <v>0</v>
      </c>
      <c r="S33" s="195">
        <f>IF(F33=0,0,IF(ISNUMBER(Anmeldeformular!M33),0,1))</f>
        <v>0</v>
      </c>
      <c r="T33" s="190">
        <f t="shared" si="9"/>
        <v>0</v>
      </c>
      <c r="U33" s="192">
        <f>IF(Anmeldeformular!C33="",0,1)</f>
        <v>0</v>
      </c>
    </row>
    <row r="34" spans="1:21" x14ac:dyDescent="0.25">
      <c r="A34" s="194">
        <f>Anmeldeformular!B34</f>
        <v>25</v>
      </c>
      <c r="B34" s="195">
        <f>SUM(Anmeldeformular!H34:I34)</f>
        <v>0</v>
      </c>
      <c r="C34" s="195">
        <f>IF(Anmeldeformular!J34="ja",1,0)</f>
        <v>0</v>
      </c>
      <c r="D34" s="195">
        <f>COUNTA(Anmeldeformular!K34)</f>
        <v>0</v>
      </c>
      <c r="E34" s="195">
        <f>COUNTA(Anmeldeformular!L34)</f>
        <v>0</v>
      </c>
      <c r="F34" s="195">
        <f>COUNTA(Anmeldeformular!M34)</f>
        <v>0</v>
      </c>
      <c r="G34" s="196">
        <f t="shared" si="10"/>
        <v>0</v>
      </c>
      <c r="H34" s="196">
        <f t="shared" si="0"/>
        <v>0</v>
      </c>
      <c r="I34" s="196">
        <f t="shared" si="1"/>
        <v>0</v>
      </c>
      <c r="J34" s="196">
        <f t="shared" si="2"/>
        <v>0</v>
      </c>
      <c r="K34" s="196">
        <f t="shared" si="3"/>
        <v>0</v>
      </c>
      <c r="L34" s="196">
        <f t="shared" si="4"/>
        <v>0</v>
      </c>
      <c r="M34" s="196">
        <f t="shared" si="5"/>
        <v>0</v>
      </c>
      <c r="N34" s="196">
        <f t="shared" si="6"/>
        <v>0</v>
      </c>
      <c r="O34" s="196">
        <f t="shared" si="8"/>
        <v>0</v>
      </c>
      <c r="P34" s="196"/>
      <c r="Q34" s="196"/>
      <c r="R34" s="195">
        <f>IF(E34=0,0,IF(ISNUMBER(Anmeldeformular!L34),0,1))</f>
        <v>0</v>
      </c>
      <c r="S34" s="195">
        <f>IF(F34=0,0,IF(ISNUMBER(Anmeldeformular!M34),0,1))</f>
        <v>0</v>
      </c>
      <c r="T34" s="190">
        <f t="shared" si="9"/>
        <v>0</v>
      </c>
      <c r="U34" s="192">
        <f>IF(Anmeldeformular!C34="",0,1)</f>
        <v>0</v>
      </c>
    </row>
    <row r="35" spans="1:21" x14ac:dyDescent="0.25">
      <c r="A35" s="194">
        <f>Anmeldeformular!B35</f>
        <v>26</v>
      </c>
      <c r="B35" s="195">
        <f>SUM(Anmeldeformular!H35:I35)</f>
        <v>0</v>
      </c>
      <c r="C35" s="195">
        <f>IF(Anmeldeformular!J35="ja",1,0)</f>
        <v>0</v>
      </c>
      <c r="D35" s="195">
        <f>COUNTA(Anmeldeformular!K35)</f>
        <v>0</v>
      </c>
      <c r="E35" s="195">
        <f>COUNTA(Anmeldeformular!L35)</f>
        <v>0</v>
      </c>
      <c r="F35" s="195">
        <f>COUNTA(Anmeldeformular!M35)</f>
        <v>0</v>
      </c>
      <c r="G35" s="196">
        <f t="shared" si="10"/>
        <v>0</v>
      </c>
      <c r="H35" s="196">
        <f t="shared" si="0"/>
        <v>0</v>
      </c>
      <c r="I35" s="196">
        <f t="shared" si="1"/>
        <v>0</v>
      </c>
      <c r="J35" s="196">
        <f t="shared" si="2"/>
        <v>0</v>
      </c>
      <c r="K35" s="196">
        <f t="shared" si="3"/>
        <v>0</v>
      </c>
      <c r="L35" s="196">
        <f t="shared" si="4"/>
        <v>0</v>
      </c>
      <c r="M35" s="196">
        <f t="shared" si="5"/>
        <v>0</v>
      </c>
      <c r="N35" s="196">
        <f t="shared" si="6"/>
        <v>0</v>
      </c>
      <c r="O35" s="196">
        <f t="shared" si="8"/>
        <v>0</v>
      </c>
      <c r="P35" s="196"/>
      <c r="Q35" s="196"/>
      <c r="R35" s="195">
        <f>IF(E35=0,0,IF(ISNUMBER(Anmeldeformular!L35),0,1))</f>
        <v>0</v>
      </c>
      <c r="S35" s="195">
        <f>IF(F35=0,0,IF(ISNUMBER(Anmeldeformular!M35),0,1))</f>
        <v>0</v>
      </c>
      <c r="T35" s="190">
        <f t="shared" si="9"/>
        <v>0</v>
      </c>
      <c r="U35" s="192">
        <f>IF(Anmeldeformular!C35="",0,1)</f>
        <v>0</v>
      </c>
    </row>
    <row r="36" spans="1:21" x14ac:dyDescent="0.25">
      <c r="A36" s="194">
        <f>Anmeldeformular!B36</f>
        <v>27</v>
      </c>
      <c r="B36" s="195">
        <f>SUM(Anmeldeformular!H36:I36)</f>
        <v>0</v>
      </c>
      <c r="C36" s="195">
        <f>IF(Anmeldeformular!J36="ja",1,0)</f>
        <v>0</v>
      </c>
      <c r="D36" s="195">
        <f>COUNTA(Anmeldeformular!K36)</f>
        <v>0</v>
      </c>
      <c r="E36" s="195">
        <f>COUNTA(Anmeldeformular!L36)</f>
        <v>0</v>
      </c>
      <c r="F36" s="195">
        <f>COUNTA(Anmeldeformular!M36)</f>
        <v>0</v>
      </c>
      <c r="G36" s="196">
        <f t="shared" si="10"/>
        <v>0</v>
      </c>
      <c r="H36" s="196">
        <f t="shared" si="0"/>
        <v>0</v>
      </c>
      <c r="I36" s="196">
        <f t="shared" si="1"/>
        <v>0</v>
      </c>
      <c r="J36" s="196">
        <f t="shared" si="2"/>
        <v>0</v>
      </c>
      <c r="K36" s="196">
        <f t="shared" si="3"/>
        <v>0</v>
      </c>
      <c r="L36" s="196">
        <f t="shared" si="4"/>
        <v>0</v>
      </c>
      <c r="M36" s="196">
        <f t="shared" si="5"/>
        <v>0</v>
      </c>
      <c r="N36" s="196">
        <f t="shared" si="6"/>
        <v>0</v>
      </c>
      <c r="O36" s="196">
        <f t="shared" si="8"/>
        <v>0</v>
      </c>
      <c r="P36" s="196"/>
      <c r="Q36" s="196"/>
      <c r="R36" s="195">
        <f>IF(E36=0,0,IF(ISNUMBER(Anmeldeformular!L36),0,1))</f>
        <v>0</v>
      </c>
      <c r="S36" s="195">
        <f>IF(F36=0,0,IF(ISNUMBER(Anmeldeformular!M36),0,1))</f>
        <v>0</v>
      </c>
      <c r="T36" s="190">
        <f t="shared" si="9"/>
        <v>0</v>
      </c>
      <c r="U36" s="192">
        <f>IF(Anmeldeformular!C36="",0,1)</f>
        <v>0</v>
      </c>
    </row>
    <row r="37" spans="1:21" x14ac:dyDescent="0.25">
      <c r="A37" s="194">
        <f>Anmeldeformular!B37</f>
        <v>28</v>
      </c>
      <c r="B37" s="195">
        <f>SUM(Anmeldeformular!H37:I37)</f>
        <v>0</v>
      </c>
      <c r="C37" s="195">
        <f>IF(Anmeldeformular!J37="ja",1,0)</f>
        <v>0</v>
      </c>
      <c r="D37" s="195">
        <f>COUNTA(Anmeldeformular!K37)</f>
        <v>0</v>
      </c>
      <c r="E37" s="195">
        <f>COUNTA(Anmeldeformular!L37)</f>
        <v>0</v>
      </c>
      <c r="F37" s="195">
        <f>COUNTA(Anmeldeformular!M37)</f>
        <v>0</v>
      </c>
      <c r="G37" s="196">
        <f t="shared" si="10"/>
        <v>0</v>
      </c>
      <c r="H37" s="196">
        <f t="shared" si="0"/>
        <v>0</v>
      </c>
      <c r="I37" s="196">
        <f t="shared" si="1"/>
        <v>0</v>
      </c>
      <c r="J37" s="196">
        <f t="shared" si="2"/>
        <v>0</v>
      </c>
      <c r="K37" s="196">
        <f t="shared" si="3"/>
        <v>0</v>
      </c>
      <c r="L37" s="196">
        <f t="shared" si="4"/>
        <v>0</v>
      </c>
      <c r="M37" s="196">
        <f t="shared" si="5"/>
        <v>0</v>
      </c>
      <c r="N37" s="196">
        <f t="shared" si="6"/>
        <v>0</v>
      </c>
      <c r="O37" s="196">
        <f t="shared" si="8"/>
        <v>0</v>
      </c>
      <c r="P37" s="196"/>
      <c r="Q37" s="196"/>
      <c r="R37" s="195">
        <f>IF(E37=0,0,IF(ISNUMBER(Anmeldeformular!L37),0,1))</f>
        <v>0</v>
      </c>
      <c r="S37" s="195">
        <f>IF(F37=0,0,IF(ISNUMBER(Anmeldeformular!M37),0,1))</f>
        <v>0</v>
      </c>
      <c r="T37" s="190">
        <f t="shared" si="9"/>
        <v>0</v>
      </c>
      <c r="U37" s="192">
        <f>IF(Anmeldeformular!C37="",0,1)</f>
        <v>0</v>
      </c>
    </row>
    <row r="38" spans="1:21" x14ac:dyDescent="0.25">
      <c r="A38" s="194">
        <f>Anmeldeformular!B38</f>
        <v>29</v>
      </c>
      <c r="B38" s="195">
        <f>SUM(Anmeldeformular!H38:I38)</f>
        <v>0</v>
      </c>
      <c r="C38" s="195">
        <f>IF(Anmeldeformular!J38="ja",1,0)</f>
        <v>0</v>
      </c>
      <c r="D38" s="195">
        <f>COUNTA(Anmeldeformular!K38)</f>
        <v>0</v>
      </c>
      <c r="E38" s="195">
        <f>COUNTA(Anmeldeformular!L38)</f>
        <v>0</v>
      </c>
      <c r="F38" s="195">
        <f>COUNTA(Anmeldeformular!M38)</f>
        <v>0</v>
      </c>
      <c r="G38" s="196">
        <f t="shared" si="10"/>
        <v>0</v>
      </c>
      <c r="H38" s="196">
        <f t="shared" si="0"/>
        <v>0</v>
      </c>
      <c r="I38" s="196">
        <f t="shared" si="1"/>
        <v>0</v>
      </c>
      <c r="J38" s="196">
        <f t="shared" si="2"/>
        <v>0</v>
      </c>
      <c r="K38" s="196">
        <f t="shared" si="3"/>
        <v>0</v>
      </c>
      <c r="L38" s="196">
        <f t="shared" si="4"/>
        <v>0</v>
      </c>
      <c r="M38" s="196">
        <f t="shared" si="5"/>
        <v>0</v>
      </c>
      <c r="N38" s="196">
        <f t="shared" si="6"/>
        <v>0</v>
      </c>
      <c r="O38" s="196">
        <f t="shared" si="8"/>
        <v>0</v>
      </c>
      <c r="P38" s="196"/>
      <c r="Q38" s="196"/>
      <c r="R38" s="195">
        <f>IF(E38=0,0,IF(ISNUMBER(Anmeldeformular!L38),0,1))</f>
        <v>0</v>
      </c>
      <c r="S38" s="195">
        <f>IF(F38=0,0,IF(ISNUMBER(Anmeldeformular!M38),0,1))</f>
        <v>0</v>
      </c>
      <c r="T38" s="190">
        <f t="shared" si="9"/>
        <v>0</v>
      </c>
      <c r="U38" s="192">
        <f>IF(Anmeldeformular!C38="",0,1)</f>
        <v>0</v>
      </c>
    </row>
    <row r="39" spans="1:21" x14ac:dyDescent="0.25">
      <c r="A39" s="194">
        <f>Anmeldeformular!B39</f>
        <v>30</v>
      </c>
      <c r="B39" s="195">
        <f>SUM(Anmeldeformular!H39:I39)</f>
        <v>0</v>
      </c>
      <c r="C39" s="195">
        <f>IF(Anmeldeformular!J39="ja",1,0)</f>
        <v>0</v>
      </c>
      <c r="D39" s="195">
        <f>COUNTA(Anmeldeformular!K39)</f>
        <v>0</v>
      </c>
      <c r="E39" s="195">
        <f>COUNTA(Anmeldeformular!L39)</f>
        <v>0</v>
      </c>
      <c r="F39" s="195">
        <f>COUNTA(Anmeldeformular!M39)</f>
        <v>0</v>
      </c>
      <c r="G39" s="196">
        <f t="shared" si="10"/>
        <v>0</v>
      </c>
      <c r="H39" s="196">
        <f t="shared" si="0"/>
        <v>0</v>
      </c>
      <c r="I39" s="196">
        <f t="shared" si="1"/>
        <v>0</v>
      </c>
      <c r="J39" s="196">
        <f t="shared" si="2"/>
        <v>0</v>
      </c>
      <c r="K39" s="196">
        <f t="shared" si="3"/>
        <v>0</v>
      </c>
      <c r="L39" s="196">
        <f t="shared" si="4"/>
        <v>0</v>
      </c>
      <c r="M39" s="196">
        <f t="shared" si="5"/>
        <v>0</v>
      </c>
      <c r="N39" s="196">
        <f t="shared" si="6"/>
        <v>0</v>
      </c>
      <c r="O39" s="196">
        <f t="shared" si="8"/>
        <v>0</v>
      </c>
      <c r="P39" s="196"/>
      <c r="Q39" s="196"/>
      <c r="R39" s="195">
        <f>IF(E39=0,0,IF(ISNUMBER(Anmeldeformular!L39),0,1))</f>
        <v>0</v>
      </c>
      <c r="S39" s="195">
        <f>IF(F39=0,0,IF(ISNUMBER(Anmeldeformular!M39),0,1))</f>
        <v>0</v>
      </c>
      <c r="T39" s="190">
        <f t="shared" si="9"/>
        <v>0</v>
      </c>
      <c r="U39" s="192">
        <f>IF(Anmeldeformular!C39="",0,1)</f>
        <v>0</v>
      </c>
    </row>
    <row r="40" spans="1:21" x14ac:dyDescent="0.25">
      <c r="A40" s="194">
        <f>Anmeldeformular!B40</f>
        <v>31</v>
      </c>
      <c r="B40" s="195">
        <f>SUM(Anmeldeformular!H40:I40)</f>
        <v>0</v>
      </c>
      <c r="C40" s="195">
        <f>IF(Anmeldeformular!J40="ja",1,0)</f>
        <v>0</v>
      </c>
      <c r="D40" s="195">
        <f>COUNTA(Anmeldeformular!K40)</f>
        <v>0</v>
      </c>
      <c r="E40" s="195">
        <f>COUNTA(Anmeldeformular!L40)</f>
        <v>0</v>
      </c>
      <c r="F40" s="195">
        <f>COUNTA(Anmeldeformular!M40)</f>
        <v>0</v>
      </c>
      <c r="G40" s="196">
        <f t="shared" si="10"/>
        <v>0</v>
      </c>
      <c r="H40" s="196">
        <f t="shared" ref="H40:H71" si="11">IF($U$5=0,IF(SUM($C40:$F40)&gt;0,$C$2,0),0)</f>
        <v>0</v>
      </c>
      <c r="I40" s="196">
        <f t="shared" ref="I40:I71" si="12">IF($U$5=1,IF(SUM($C40:$F40)&gt;0,IF($L$2=1,$C$3,$C$2),0),0)</f>
        <v>0</v>
      </c>
      <c r="J40" s="196">
        <f t="shared" ref="J40:J71" si="13">IF($U$5=2,IF(SUM($C40:$F40)&gt;0,$C$2+(SUM($C40:$F40)-1)*$C$4,0),0)</f>
        <v>0</v>
      </c>
      <c r="K40" s="196">
        <f t="shared" ref="K40:K71" si="14">IF($U$5=3,IF(SUM($C40:$F40)&gt;0,IF($L$2=1,$C$3+(SUM($C40:$F40)-1)*$C$4,$C$2+(SUM($C40:$F40)-1)*$C$4),0),0)</f>
        <v>0</v>
      </c>
      <c r="L40" s="196">
        <f t="shared" ref="L40:L71" si="15">IF($U$5=4,IF(SUM($C40:$D40)&gt;0,$C$2,IF(SUM($E40:$F40)&gt;0,$F$3,0)),0)</f>
        <v>0</v>
      </c>
      <c r="M40" s="196">
        <f t="shared" ref="M40:M71" si="16">IF($U$5=5,IF(SUM($C40:$D40)&gt;0,IF($L$2=1,$C$3,$C$2),IF(SUM($E40:$F40)&gt;0,IF($L$2=1,$F$4,$F$3),0)),0)</f>
        <v>0</v>
      </c>
      <c r="N40" s="196">
        <f t="shared" ref="N40:N71" si="17">IF($U$5=6,SUM(SUM($C40:$D40)*$C$2,SUM($E40:$F40)*$C$5,),0)</f>
        <v>0</v>
      </c>
      <c r="O40" s="196">
        <f t="shared" si="8"/>
        <v>0</v>
      </c>
      <c r="P40" s="196"/>
      <c r="Q40" s="196"/>
      <c r="R40" s="195">
        <f>IF(E40=0,0,IF(ISNUMBER(Anmeldeformular!L40),0,1))</f>
        <v>0</v>
      </c>
      <c r="S40" s="195">
        <f>IF(F40=0,0,IF(ISNUMBER(Anmeldeformular!M40),0,1))</f>
        <v>0</v>
      </c>
      <c r="T40" s="190">
        <f t="shared" si="9"/>
        <v>0</v>
      </c>
      <c r="U40" s="192">
        <f>IF(Anmeldeformular!C40="",0,1)</f>
        <v>0</v>
      </c>
    </row>
    <row r="41" spans="1:21" x14ac:dyDescent="0.25">
      <c r="A41" s="194">
        <f>Anmeldeformular!B41</f>
        <v>32</v>
      </c>
      <c r="B41" s="195">
        <f>SUM(Anmeldeformular!H41:I41)</f>
        <v>0</v>
      </c>
      <c r="C41" s="195">
        <f>IF(Anmeldeformular!J41="ja",1,0)</f>
        <v>0</v>
      </c>
      <c r="D41" s="195">
        <f>COUNTA(Anmeldeformular!K41)</f>
        <v>0</v>
      </c>
      <c r="E41" s="195">
        <f>COUNTA(Anmeldeformular!L41)</f>
        <v>0</v>
      </c>
      <c r="F41" s="195">
        <f>COUNTA(Anmeldeformular!M41)</f>
        <v>0</v>
      </c>
      <c r="G41" s="196">
        <f t="shared" si="10"/>
        <v>0</v>
      </c>
      <c r="H41" s="196">
        <f t="shared" si="11"/>
        <v>0</v>
      </c>
      <c r="I41" s="196">
        <f t="shared" si="12"/>
        <v>0</v>
      </c>
      <c r="J41" s="196">
        <f t="shared" si="13"/>
        <v>0</v>
      </c>
      <c r="K41" s="196">
        <f t="shared" si="14"/>
        <v>0</v>
      </c>
      <c r="L41" s="196">
        <f t="shared" si="15"/>
        <v>0</v>
      </c>
      <c r="M41" s="196">
        <f t="shared" si="16"/>
        <v>0</v>
      </c>
      <c r="N41" s="196">
        <f t="shared" si="17"/>
        <v>0</v>
      </c>
      <c r="O41" s="196">
        <f t="shared" si="8"/>
        <v>0</v>
      </c>
      <c r="P41" s="196"/>
      <c r="Q41" s="196"/>
      <c r="R41" s="195">
        <f>IF(E41=0,0,IF(ISNUMBER(Anmeldeformular!L41),0,1))</f>
        <v>0</v>
      </c>
      <c r="S41" s="195">
        <f>IF(F41=0,0,IF(ISNUMBER(Anmeldeformular!M41),0,1))</f>
        <v>0</v>
      </c>
      <c r="T41" s="190">
        <f t="shared" si="9"/>
        <v>0</v>
      </c>
      <c r="U41" s="192">
        <f>IF(Anmeldeformular!C41="",0,1)</f>
        <v>0</v>
      </c>
    </row>
    <row r="42" spans="1:21" x14ac:dyDescent="0.25">
      <c r="A42" s="194">
        <f>Anmeldeformular!B42</f>
        <v>33</v>
      </c>
      <c r="B42" s="195">
        <f>SUM(Anmeldeformular!H42:I42)</f>
        <v>0</v>
      </c>
      <c r="C42" s="195">
        <f>IF(Anmeldeformular!J42="ja",1,0)</f>
        <v>0</v>
      </c>
      <c r="D42" s="195">
        <f>COUNTA(Anmeldeformular!K42)</f>
        <v>0</v>
      </c>
      <c r="E42" s="195">
        <f>COUNTA(Anmeldeformular!L42)</f>
        <v>0</v>
      </c>
      <c r="F42" s="195">
        <f>COUNTA(Anmeldeformular!M42)</f>
        <v>0</v>
      </c>
      <c r="G42" s="196">
        <f t="shared" si="10"/>
        <v>0</v>
      </c>
      <c r="H42" s="196">
        <f t="shared" si="11"/>
        <v>0</v>
      </c>
      <c r="I42" s="196">
        <f t="shared" si="12"/>
        <v>0</v>
      </c>
      <c r="J42" s="196">
        <f t="shared" si="13"/>
        <v>0</v>
      </c>
      <c r="K42" s="196">
        <f t="shared" si="14"/>
        <v>0</v>
      </c>
      <c r="L42" s="196">
        <f t="shared" si="15"/>
        <v>0</v>
      </c>
      <c r="M42" s="196">
        <f t="shared" si="16"/>
        <v>0</v>
      </c>
      <c r="N42" s="196">
        <f t="shared" si="17"/>
        <v>0</v>
      </c>
      <c r="O42" s="196">
        <f t="shared" si="8"/>
        <v>0</v>
      </c>
      <c r="P42" s="196"/>
      <c r="Q42" s="196"/>
      <c r="R42" s="195">
        <f>IF(E42=0,0,IF(ISNUMBER(Anmeldeformular!L42),0,1))</f>
        <v>0</v>
      </c>
      <c r="S42" s="195">
        <f>IF(F42=0,0,IF(ISNUMBER(Anmeldeformular!M42),0,1))</f>
        <v>0</v>
      </c>
      <c r="T42" s="190">
        <f t="shared" si="9"/>
        <v>0</v>
      </c>
      <c r="U42" s="192">
        <f>IF(Anmeldeformular!C42="",0,1)</f>
        <v>0</v>
      </c>
    </row>
    <row r="43" spans="1:21" x14ac:dyDescent="0.25">
      <c r="A43" s="194">
        <f>Anmeldeformular!B43</f>
        <v>34</v>
      </c>
      <c r="B43" s="195">
        <f>SUM(Anmeldeformular!H43:I43)</f>
        <v>0</v>
      </c>
      <c r="C43" s="195">
        <f>IF(Anmeldeformular!J43="ja",1,0)</f>
        <v>0</v>
      </c>
      <c r="D43" s="195">
        <f>COUNTA(Anmeldeformular!K43)</f>
        <v>0</v>
      </c>
      <c r="E43" s="195">
        <f>COUNTA(Anmeldeformular!L43)</f>
        <v>0</v>
      </c>
      <c r="F43" s="195">
        <f>COUNTA(Anmeldeformular!M43)</f>
        <v>0</v>
      </c>
      <c r="G43" s="196">
        <f t="shared" si="10"/>
        <v>0</v>
      </c>
      <c r="H43" s="196">
        <f t="shared" si="11"/>
        <v>0</v>
      </c>
      <c r="I43" s="196">
        <f t="shared" si="12"/>
        <v>0</v>
      </c>
      <c r="J43" s="196">
        <f t="shared" si="13"/>
        <v>0</v>
      </c>
      <c r="K43" s="196">
        <f t="shared" si="14"/>
        <v>0</v>
      </c>
      <c r="L43" s="196">
        <f t="shared" si="15"/>
        <v>0</v>
      </c>
      <c r="M43" s="196">
        <f t="shared" si="16"/>
        <v>0</v>
      </c>
      <c r="N43" s="196">
        <f t="shared" si="17"/>
        <v>0</v>
      </c>
      <c r="O43" s="196">
        <f t="shared" si="8"/>
        <v>0</v>
      </c>
      <c r="P43" s="196"/>
      <c r="Q43" s="196"/>
      <c r="R43" s="195">
        <f>IF(E43=0,0,IF(ISNUMBER(Anmeldeformular!L43),0,1))</f>
        <v>0</v>
      </c>
      <c r="S43" s="195">
        <f>IF(F43=0,0,IF(ISNUMBER(Anmeldeformular!M43),0,1))</f>
        <v>0</v>
      </c>
      <c r="T43" s="190">
        <f t="shared" si="9"/>
        <v>0</v>
      </c>
      <c r="U43" s="192">
        <f>IF(Anmeldeformular!C43="",0,1)</f>
        <v>0</v>
      </c>
    </row>
    <row r="44" spans="1:21" x14ac:dyDescent="0.25">
      <c r="A44" s="194">
        <f>Anmeldeformular!B44</f>
        <v>35</v>
      </c>
      <c r="B44" s="195">
        <f>SUM(Anmeldeformular!H44:I44)</f>
        <v>0</v>
      </c>
      <c r="C44" s="195">
        <f>IF(Anmeldeformular!J44="ja",1,0)</f>
        <v>0</v>
      </c>
      <c r="D44" s="195">
        <f>COUNTA(Anmeldeformular!K44)</f>
        <v>0</v>
      </c>
      <c r="E44" s="195">
        <f>COUNTA(Anmeldeformular!L44)</f>
        <v>0</v>
      </c>
      <c r="F44" s="195">
        <f>COUNTA(Anmeldeformular!M44)</f>
        <v>0</v>
      </c>
      <c r="G44" s="196">
        <f t="shared" si="10"/>
        <v>0</v>
      </c>
      <c r="H44" s="196">
        <f t="shared" si="11"/>
        <v>0</v>
      </c>
      <c r="I44" s="196">
        <f t="shared" si="12"/>
        <v>0</v>
      </c>
      <c r="J44" s="196">
        <f t="shared" si="13"/>
        <v>0</v>
      </c>
      <c r="K44" s="196">
        <f t="shared" si="14"/>
        <v>0</v>
      </c>
      <c r="L44" s="196">
        <f t="shared" si="15"/>
        <v>0</v>
      </c>
      <c r="M44" s="196">
        <f t="shared" si="16"/>
        <v>0</v>
      </c>
      <c r="N44" s="196">
        <f t="shared" si="17"/>
        <v>0</v>
      </c>
      <c r="O44" s="196">
        <f t="shared" si="8"/>
        <v>0</v>
      </c>
      <c r="P44" s="196"/>
      <c r="Q44" s="196"/>
      <c r="R44" s="195">
        <f>IF(E44=0,0,IF(ISNUMBER(Anmeldeformular!L44),0,1))</f>
        <v>0</v>
      </c>
      <c r="S44" s="195">
        <f>IF(F44=0,0,IF(ISNUMBER(Anmeldeformular!M44),0,1))</f>
        <v>0</v>
      </c>
      <c r="T44" s="190">
        <f t="shared" si="9"/>
        <v>0</v>
      </c>
      <c r="U44" s="192">
        <f>IF(Anmeldeformular!C44="",0,1)</f>
        <v>0</v>
      </c>
    </row>
    <row r="45" spans="1:21" x14ac:dyDescent="0.25">
      <c r="A45" s="194">
        <f>Anmeldeformular!B45</f>
        <v>36</v>
      </c>
      <c r="B45" s="195">
        <f>SUM(Anmeldeformular!H45:I45)</f>
        <v>0</v>
      </c>
      <c r="C45" s="195">
        <f>IF(Anmeldeformular!J45="ja",1,0)</f>
        <v>0</v>
      </c>
      <c r="D45" s="195">
        <f>COUNTA(Anmeldeformular!K45)</f>
        <v>0</v>
      </c>
      <c r="E45" s="195">
        <f>COUNTA(Anmeldeformular!L45)</f>
        <v>0</v>
      </c>
      <c r="F45" s="195">
        <f>COUNTA(Anmeldeformular!M45)</f>
        <v>0</v>
      </c>
      <c r="G45" s="196">
        <f t="shared" si="10"/>
        <v>0</v>
      </c>
      <c r="H45" s="196">
        <f t="shared" si="11"/>
        <v>0</v>
      </c>
      <c r="I45" s="196">
        <f t="shared" si="12"/>
        <v>0</v>
      </c>
      <c r="J45" s="196">
        <f t="shared" si="13"/>
        <v>0</v>
      </c>
      <c r="K45" s="196">
        <f t="shared" si="14"/>
        <v>0</v>
      </c>
      <c r="L45" s="196">
        <f t="shared" si="15"/>
        <v>0</v>
      </c>
      <c r="M45" s="196">
        <f t="shared" si="16"/>
        <v>0</v>
      </c>
      <c r="N45" s="196">
        <f t="shared" si="17"/>
        <v>0</v>
      </c>
      <c r="O45" s="196">
        <f t="shared" si="8"/>
        <v>0</v>
      </c>
      <c r="P45" s="196"/>
      <c r="Q45" s="196"/>
      <c r="R45" s="195">
        <f>IF(E45=0,0,IF(ISNUMBER(Anmeldeformular!L45),0,1))</f>
        <v>0</v>
      </c>
      <c r="S45" s="195">
        <f>IF(F45=0,0,IF(ISNUMBER(Anmeldeformular!M45),0,1))</f>
        <v>0</v>
      </c>
      <c r="T45" s="190">
        <f t="shared" si="9"/>
        <v>0</v>
      </c>
      <c r="U45" s="192">
        <f>IF(Anmeldeformular!C45="",0,1)</f>
        <v>0</v>
      </c>
    </row>
    <row r="46" spans="1:21" x14ac:dyDescent="0.25">
      <c r="A46" s="194">
        <f>Anmeldeformular!B46</f>
        <v>37</v>
      </c>
      <c r="B46" s="195">
        <f>SUM(Anmeldeformular!H46:I46)</f>
        <v>0</v>
      </c>
      <c r="C46" s="195">
        <f>IF(Anmeldeformular!J46="ja",1,0)</f>
        <v>0</v>
      </c>
      <c r="D46" s="195">
        <f>COUNTA(Anmeldeformular!K46)</f>
        <v>0</v>
      </c>
      <c r="E46" s="195">
        <f>COUNTA(Anmeldeformular!L46)</f>
        <v>0</v>
      </c>
      <c r="F46" s="195">
        <f>COUNTA(Anmeldeformular!M46)</f>
        <v>0</v>
      </c>
      <c r="G46" s="196">
        <f t="shared" si="10"/>
        <v>0</v>
      </c>
      <c r="H46" s="196">
        <f t="shared" si="11"/>
        <v>0</v>
      </c>
      <c r="I46" s="196">
        <f t="shared" si="12"/>
        <v>0</v>
      </c>
      <c r="J46" s="196">
        <f t="shared" si="13"/>
        <v>0</v>
      </c>
      <c r="K46" s="196">
        <f t="shared" si="14"/>
        <v>0</v>
      </c>
      <c r="L46" s="196">
        <f t="shared" si="15"/>
        <v>0</v>
      </c>
      <c r="M46" s="196">
        <f t="shared" si="16"/>
        <v>0</v>
      </c>
      <c r="N46" s="196">
        <f t="shared" si="17"/>
        <v>0</v>
      </c>
      <c r="O46" s="196">
        <f t="shared" si="8"/>
        <v>0</v>
      </c>
      <c r="P46" s="196"/>
      <c r="Q46" s="196"/>
      <c r="R46" s="195">
        <f>IF(E46=0,0,IF(ISNUMBER(Anmeldeformular!L46),0,1))</f>
        <v>0</v>
      </c>
      <c r="S46" s="195">
        <f>IF(F46=0,0,IF(ISNUMBER(Anmeldeformular!M46),0,1))</f>
        <v>0</v>
      </c>
      <c r="T46" s="190">
        <f t="shared" si="9"/>
        <v>0</v>
      </c>
      <c r="U46" s="192">
        <f>IF(Anmeldeformular!C46="",0,1)</f>
        <v>0</v>
      </c>
    </row>
    <row r="47" spans="1:21" x14ac:dyDescent="0.25">
      <c r="A47" s="194">
        <f>Anmeldeformular!B47</f>
        <v>38</v>
      </c>
      <c r="B47" s="195">
        <f>SUM(Anmeldeformular!H47:I47)</f>
        <v>0</v>
      </c>
      <c r="C47" s="195">
        <f>IF(Anmeldeformular!J47="ja",1,0)</f>
        <v>0</v>
      </c>
      <c r="D47" s="195">
        <f>COUNTA(Anmeldeformular!K47)</f>
        <v>0</v>
      </c>
      <c r="E47" s="195">
        <f>COUNTA(Anmeldeformular!L47)</f>
        <v>0</v>
      </c>
      <c r="F47" s="195">
        <f>COUNTA(Anmeldeformular!M47)</f>
        <v>0</v>
      </c>
      <c r="G47" s="196">
        <f t="shared" si="10"/>
        <v>0</v>
      </c>
      <c r="H47" s="196">
        <f t="shared" si="11"/>
        <v>0</v>
      </c>
      <c r="I47" s="196">
        <f t="shared" si="12"/>
        <v>0</v>
      </c>
      <c r="J47" s="196">
        <f t="shared" si="13"/>
        <v>0</v>
      </c>
      <c r="K47" s="196">
        <f t="shared" si="14"/>
        <v>0</v>
      </c>
      <c r="L47" s="196">
        <f t="shared" si="15"/>
        <v>0</v>
      </c>
      <c r="M47" s="196">
        <f t="shared" si="16"/>
        <v>0</v>
      </c>
      <c r="N47" s="196">
        <f t="shared" si="17"/>
        <v>0</v>
      </c>
      <c r="O47" s="196">
        <f t="shared" si="8"/>
        <v>0</v>
      </c>
      <c r="P47" s="196"/>
      <c r="Q47" s="196"/>
      <c r="R47" s="195">
        <f>IF(E47=0,0,IF(ISNUMBER(Anmeldeformular!L47),0,1))</f>
        <v>0</v>
      </c>
      <c r="S47" s="195">
        <f>IF(F47=0,0,IF(ISNUMBER(Anmeldeformular!M47),0,1))</f>
        <v>0</v>
      </c>
      <c r="T47" s="190">
        <f t="shared" si="9"/>
        <v>0</v>
      </c>
      <c r="U47" s="192">
        <f>IF(Anmeldeformular!C47="",0,1)</f>
        <v>0</v>
      </c>
    </row>
    <row r="48" spans="1:21" x14ac:dyDescent="0.25">
      <c r="A48" s="194">
        <f>Anmeldeformular!B48</f>
        <v>39</v>
      </c>
      <c r="B48" s="195">
        <f>SUM(Anmeldeformular!H48:I48)</f>
        <v>0</v>
      </c>
      <c r="C48" s="195">
        <f>IF(Anmeldeformular!J48="ja",1,0)</f>
        <v>0</v>
      </c>
      <c r="D48" s="195">
        <f>COUNTA(Anmeldeformular!K48)</f>
        <v>0</v>
      </c>
      <c r="E48" s="195">
        <f>COUNTA(Anmeldeformular!L48)</f>
        <v>0</v>
      </c>
      <c r="F48" s="195">
        <f>COUNTA(Anmeldeformular!M48)</f>
        <v>0</v>
      </c>
      <c r="G48" s="196">
        <f t="shared" si="10"/>
        <v>0</v>
      </c>
      <c r="H48" s="196">
        <f t="shared" si="11"/>
        <v>0</v>
      </c>
      <c r="I48" s="196">
        <f t="shared" si="12"/>
        <v>0</v>
      </c>
      <c r="J48" s="196">
        <f t="shared" si="13"/>
        <v>0</v>
      </c>
      <c r="K48" s="196">
        <f t="shared" si="14"/>
        <v>0</v>
      </c>
      <c r="L48" s="196">
        <f t="shared" si="15"/>
        <v>0</v>
      </c>
      <c r="M48" s="196">
        <f t="shared" si="16"/>
        <v>0</v>
      </c>
      <c r="N48" s="196">
        <f t="shared" si="17"/>
        <v>0</v>
      </c>
      <c r="O48" s="196">
        <f t="shared" si="8"/>
        <v>0</v>
      </c>
      <c r="P48" s="196"/>
      <c r="Q48" s="196"/>
      <c r="R48" s="195">
        <f>IF(E48=0,0,IF(ISNUMBER(Anmeldeformular!L48),0,1))</f>
        <v>0</v>
      </c>
      <c r="S48" s="195">
        <f>IF(F48=0,0,IF(ISNUMBER(Anmeldeformular!M48),0,1))</f>
        <v>0</v>
      </c>
      <c r="T48" s="190">
        <f t="shared" si="9"/>
        <v>0</v>
      </c>
      <c r="U48" s="192">
        <f>IF(Anmeldeformular!C48="",0,1)</f>
        <v>0</v>
      </c>
    </row>
    <row r="49" spans="1:21" x14ac:dyDescent="0.25">
      <c r="A49" s="194">
        <f>Anmeldeformular!B49</f>
        <v>40</v>
      </c>
      <c r="B49" s="195">
        <f>SUM(Anmeldeformular!H49:I49)</f>
        <v>0</v>
      </c>
      <c r="C49" s="195">
        <f>IF(Anmeldeformular!J49="ja",1,0)</f>
        <v>0</v>
      </c>
      <c r="D49" s="195">
        <f>COUNTA(Anmeldeformular!K49)</f>
        <v>0</v>
      </c>
      <c r="E49" s="195">
        <f>COUNTA(Anmeldeformular!L49)</f>
        <v>0</v>
      </c>
      <c r="F49" s="195">
        <f>COUNTA(Anmeldeformular!M49)</f>
        <v>0</v>
      </c>
      <c r="G49" s="196">
        <f t="shared" si="10"/>
        <v>0</v>
      </c>
      <c r="H49" s="196">
        <f t="shared" si="11"/>
        <v>0</v>
      </c>
      <c r="I49" s="196">
        <f t="shared" si="12"/>
        <v>0</v>
      </c>
      <c r="J49" s="196">
        <f t="shared" si="13"/>
        <v>0</v>
      </c>
      <c r="K49" s="196">
        <f t="shared" si="14"/>
        <v>0</v>
      </c>
      <c r="L49" s="196">
        <f t="shared" si="15"/>
        <v>0</v>
      </c>
      <c r="M49" s="196">
        <f t="shared" si="16"/>
        <v>0</v>
      </c>
      <c r="N49" s="196">
        <f t="shared" si="17"/>
        <v>0</v>
      </c>
      <c r="O49" s="196">
        <f t="shared" si="8"/>
        <v>0</v>
      </c>
      <c r="P49" s="196"/>
      <c r="Q49" s="196"/>
      <c r="R49" s="195">
        <f>IF(E49=0,0,IF(ISNUMBER(Anmeldeformular!L49),0,1))</f>
        <v>0</v>
      </c>
      <c r="S49" s="195">
        <f>IF(F49=0,0,IF(ISNUMBER(Anmeldeformular!M49),0,1))</f>
        <v>0</v>
      </c>
      <c r="T49" s="190">
        <f t="shared" si="9"/>
        <v>0</v>
      </c>
      <c r="U49" s="192">
        <f>IF(Anmeldeformular!C49="",0,1)</f>
        <v>0</v>
      </c>
    </row>
    <row r="50" spans="1:21" x14ac:dyDescent="0.25">
      <c r="A50" s="194">
        <f>Anmeldeformular!B50</f>
        <v>41</v>
      </c>
      <c r="B50" s="195">
        <f>SUM(Anmeldeformular!H50:I50)</f>
        <v>0</v>
      </c>
      <c r="C50" s="195">
        <f>IF(Anmeldeformular!J50="ja",1,0)</f>
        <v>0</v>
      </c>
      <c r="D50" s="195">
        <f>COUNTA(Anmeldeformular!K50)</f>
        <v>0</v>
      </c>
      <c r="E50" s="195">
        <f>COUNTA(Anmeldeformular!L50)</f>
        <v>0</v>
      </c>
      <c r="F50" s="195">
        <f>COUNTA(Anmeldeformular!M50)</f>
        <v>0</v>
      </c>
      <c r="G50" s="196">
        <f t="shared" si="10"/>
        <v>0</v>
      </c>
      <c r="H50" s="196">
        <f t="shared" si="11"/>
        <v>0</v>
      </c>
      <c r="I50" s="196">
        <f t="shared" si="12"/>
        <v>0</v>
      </c>
      <c r="J50" s="196">
        <f t="shared" si="13"/>
        <v>0</v>
      </c>
      <c r="K50" s="196">
        <f t="shared" si="14"/>
        <v>0</v>
      </c>
      <c r="L50" s="196">
        <f t="shared" si="15"/>
        <v>0</v>
      </c>
      <c r="M50" s="196">
        <f t="shared" si="16"/>
        <v>0</v>
      </c>
      <c r="N50" s="196">
        <f t="shared" si="17"/>
        <v>0</v>
      </c>
      <c r="O50" s="196">
        <f t="shared" si="8"/>
        <v>0</v>
      </c>
      <c r="P50" s="196"/>
      <c r="Q50" s="196"/>
      <c r="R50" s="195">
        <f>IF(E50=0,0,IF(ISNUMBER(Anmeldeformular!L50),0,1))</f>
        <v>0</v>
      </c>
      <c r="S50" s="195">
        <f>IF(F50=0,0,IF(ISNUMBER(Anmeldeformular!M50),0,1))</f>
        <v>0</v>
      </c>
      <c r="T50" s="190">
        <f t="shared" si="9"/>
        <v>0</v>
      </c>
      <c r="U50" s="192">
        <f>IF(Anmeldeformular!C50="",0,1)</f>
        <v>0</v>
      </c>
    </row>
    <row r="51" spans="1:21" x14ac:dyDescent="0.25">
      <c r="A51" s="194">
        <f>Anmeldeformular!B51</f>
        <v>42</v>
      </c>
      <c r="B51" s="195">
        <f>SUM(Anmeldeformular!H51:I51)</f>
        <v>0</v>
      </c>
      <c r="C51" s="195">
        <f>IF(Anmeldeformular!J51="ja",1,0)</f>
        <v>0</v>
      </c>
      <c r="D51" s="195">
        <f>COUNTA(Anmeldeformular!K51)</f>
        <v>0</v>
      </c>
      <c r="E51" s="195">
        <f>COUNTA(Anmeldeformular!L51)</f>
        <v>0</v>
      </c>
      <c r="F51" s="195">
        <f>COUNTA(Anmeldeformular!M51)</f>
        <v>0</v>
      </c>
      <c r="G51" s="196">
        <f t="shared" si="10"/>
        <v>0</v>
      </c>
      <c r="H51" s="196">
        <f t="shared" si="11"/>
        <v>0</v>
      </c>
      <c r="I51" s="196">
        <f t="shared" si="12"/>
        <v>0</v>
      </c>
      <c r="J51" s="196">
        <f t="shared" si="13"/>
        <v>0</v>
      </c>
      <c r="K51" s="196">
        <f t="shared" si="14"/>
        <v>0</v>
      </c>
      <c r="L51" s="196">
        <f t="shared" si="15"/>
        <v>0</v>
      </c>
      <c r="M51" s="196">
        <f t="shared" si="16"/>
        <v>0</v>
      </c>
      <c r="N51" s="196">
        <f t="shared" si="17"/>
        <v>0</v>
      </c>
      <c r="O51" s="196">
        <f t="shared" si="8"/>
        <v>0</v>
      </c>
      <c r="P51" s="196"/>
      <c r="Q51" s="196"/>
      <c r="R51" s="195">
        <f>IF(E51=0,0,IF(ISNUMBER(Anmeldeformular!L51),0,1))</f>
        <v>0</v>
      </c>
      <c r="S51" s="195">
        <f>IF(F51=0,0,IF(ISNUMBER(Anmeldeformular!M51),0,1))</f>
        <v>0</v>
      </c>
      <c r="T51" s="190">
        <f t="shared" si="9"/>
        <v>0</v>
      </c>
      <c r="U51" s="192">
        <f>IF(Anmeldeformular!C51="",0,1)</f>
        <v>0</v>
      </c>
    </row>
    <row r="52" spans="1:21" x14ac:dyDescent="0.25">
      <c r="A52" s="194">
        <f>Anmeldeformular!B52</f>
        <v>43</v>
      </c>
      <c r="B52" s="195">
        <f>SUM(Anmeldeformular!H52:I52)</f>
        <v>0</v>
      </c>
      <c r="C52" s="195">
        <f>IF(Anmeldeformular!J52="ja",1,0)</f>
        <v>0</v>
      </c>
      <c r="D52" s="195">
        <f>COUNTA(Anmeldeformular!K52)</f>
        <v>0</v>
      </c>
      <c r="E52" s="195">
        <f>COUNTA(Anmeldeformular!L52)</f>
        <v>0</v>
      </c>
      <c r="F52" s="195">
        <f>COUNTA(Anmeldeformular!M52)</f>
        <v>0</v>
      </c>
      <c r="G52" s="196">
        <f t="shared" si="10"/>
        <v>0</v>
      </c>
      <c r="H52" s="196">
        <f t="shared" si="11"/>
        <v>0</v>
      </c>
      <c r="I52" s="196">
        <f t="shared" si="12"/>
        <v>0</v>
      </c>
      <c r="J52" s="196">
        <f t="shared" si="13"/>
        <v>0</v>
      </c>
      <c r="K52" s="196">
        <f t="shared" si="14"/>
        <v>0</v>
      </c>
      <c r="L52" s="196">
        <f t="shared" si="15"/>
        <v>0</v>
      </c>
      <c r="M52" s="196">
        <f t="shared" si="16"/>
        <v>0</v>
      </c>
      <c r="N52" s="196">
        <f t="shared" si="17"/>
        <v>0</v>
      </c>
      <c r="O52" s="196">
        <f t="shared" si="8"/>
        <v>0</v>
      </c>
      <c r="P52" s="196"/>
      <c r="Q52" s="196"/>
      <c r="R52" s="195">
        <f>IF(E52=0,0,IF(ISNUMBER(Anmeldeformular!L52),0,1))</f>
        <v>0</v>
      </c>
      <c r="S52" s="195">
        <f>IF(F52=0,0,IF(ISNUMBER(Anmeldeformular!M52),0,1))</f>
        <v>0</v>
      </c>
      <c r="T52" s="190">
        <f t="shared" si="9"/>
        <v>0</v>
      </c>
      <c r="U52" s="192">
        <f>IF(Anmeldeformular!C52="",0,1)</f>
        <v>0</v>
      </c>
    </row>
    <row r="53" spans="1:21" x14ac:dyDescent="0.25">
      <c r="A53" s="194">
        <f>Anmeldeformular!B53</f>
        <v>44</v>
      </c>
      <c r="B53" s="195">
        <f>SUM(Anmeldeformular!H53:I53)</f>
        <v>0</v>
      </c>
      <c r="C53" s="195">
        <f>IF(Anmeldeformular!J53="ja",1,0)</f>
        <v>0</v>
      </c>
      <c r="D53" s="195">
        <f>COUNTA(Anmeldeformular!K53)</f>
        <v>0</v>
      </c>
      <c r="E53" s="195">
        <f>COUNTA(Anmeldeformular!L53)</f>
        <v>0</v>
      </c>
      <c r="F53" s="195">
        <f>COUNTA(Anmeldeformular!M53)</f>
        <v>0</v>
      </c>
      <c r="G53" s="196">
        <f t="shared" si="10"/>
        <v>0</v>
      </c>
      <c r="H53" s="196">
        <f t="shared" si="11"/>
        <v>0</v>
      </c>
      <c r="I53" s="196">
        <f t="shared" si="12"/>
        <v>0</v>
      </c>
      <c r="J53" s="196">
        <f t="shared" si="13"/>
        <v>0</v>
      </c>
      <c r="K53" s="196">
        <f t="shared" si="14"/>
        <v>0</v>
      </c>
      <c r="L53" s="196">
        <f t="shared" si="15"/>
        <v>0</v>
      </c>
      <c r="M53" s="196">
        <f t="shared" si="16"/>
        <v>0</v>
      </c>
      <c r="N53" s="196">
        <f t="shared" si="17"/>
        <v>0</v>
      </c>
      <c r="O53" s="196">
        <f t="shared" si="8"/>
        <v>0</v>
      </c>
      <c r="P53" s="196"/>
      <c r="Q53" s="196"/>
      <c r="R53" s="195">
        <f>IF(E53=0,0,IF(ISNUMBER(Anmeldeformular!L53),0,1))</f>
        <v>0</v>
      </c>
      <c r="S53" s="195">
        <f>IF(F53=0,0,IF(ISNUMBER(Anmeldeformular!M53),0,1))</f>
        <v>0</v>
      </c>
      <c r="T53" s="190">
        <f t="shared" si="9"/>
        <v>0</v>
      </c>
      <c r="U53" s="192">
        <f>IF(Anmeldeformular!C53="",0,1)</f>
        <v>0</v>
      </c>
    </row>
    <row r="54" spans="1:21" x14ac:dyDescent="0.25">
      <c r="A54" s="194">
        <f>Anmeldeformular!B54</f>
        <v>45</v>
      </c>
      <c r="B54" s="195">
        <f>SUM(Anmeldeformular!H54:I54)</f>
        <v>0</v>
      </c>
      <c r="C54" s="195">
        <f>IF(Anmeldeformular!J54="ja",1,0)</f>
        <v>0</v>
      </c>
      <c r="D54" s="195">
        <f>COUNTA(Anmeldeformular!K54)</f>
        <v>0</v>
      </c>
      <c r="E54" s="195">
        <f>COUNTA(Anmeldeformular!L54)</f>
        <v>0</v>
      </c>
      <c r="F54" s="195">
        <f>COUNTA(Anmeldeformular!M54)</f>
        <v>0</v>
      </c>
      <c r="G54" s="196">
        <f t="shared" si="10"/>
        <v>0</v>
      </c>
      <c r="H54" s="196">
        <f t="shared" si="11"/>
        <v>0</v>
      </c>
      <c r="I54" s="196">
        <f t="shared" si="12"/>
        <v>0</v>
      </c>
      <c r="J54" s="196">
        <f t="shared" si="13"/>
        <v>0</v>
      </c>
      <c r="K54" s="196">
        <f t="shared" si="14"/>
        <v>0</v>
      </c>
      <c r="L54" s="196">
        <f t="shared" si="15"/>
        <v>0</v>
      </c>
      <c r="M54" s="196">
        <f t="shared" si="16"/>
        <v>0</v>
      </c>
      <c r="N54" s="196">
        <f t="shared" si="17"/>
        <v>0</v>
      </c>
      <c r="O54" s="196">
        <f t="shared" si="8"/>
        <v>0</v>
      </c>
      <c r="P54" s="196"/>
      <c r="Q54" s="196"/>
      <c r="R54" s="195">
        <f>IF(E54=0,0,IF(ISNUMBER(Anmeldeformular!L54),0,1))</f>
        <v>0</v>
      </c>
      <c r="S54" s="195">
        <f>IF(F54=0,0,IF(ISNUMBER(Anmeldeformular!M54),0,1))</f>
        <v>0</v>
      </c>
      <c r="T54" s="190">
        <f t="shared" si="9"/>
        <v>0</v>
      </c>
      <c r="U54" s="192">
        <f>IF(Anmeldeformular!C54="",0,1)</f>
        <v>0</v>
      </c>
    </row>
    <row r="55" spans="1:21" x14ac:dyDescent="0.25">
      <c r="A55" s="194">
        <f>Anmeldeformular!B55</f>
        <v>46</v>
      </c>
      <c r="B55" s="195">
        <f>SUM(Anmeldeformular!H55:I55)</f>
        <v>0</v>
      </c>
      <c r="C55" s="195">
        <f>IF(Anmeldeformular!J55="ja",1,0)</f>
        <v>0</v>
      </c>
      <c r="D55" s="195">
        <f>COUNTA(Anmeldeformular!K55)</f>
        <v>0</v>
      </c>
      <c r="E55" s="195">
        <f>COUNTA(Anmeldeformular!L55)</f>
        <v>0</v>
      </c>
      <c r="F55" s="195">
        <f>COUNTA(Anmeldeformular!M55)</f>
        <v>0</v>
      </c>
      <c r="G55" s="196">
        <f t="shared" si="10"/>
        <v>0</v>
      </c>
      <c r="H55" s="196">
        <f t="shared" si="11"/>
        <v>0</v>
      </c>
      <c r="I55" s="196">
        <f t="shared" si="12"/>
        <v>0</v>
      </c>
      <c r="J55" s="196">
        <f t="shared" si="13"/>
        <v>0</v>
      </c>
      <c r="K55" s="196">
        <f t="shared" si="14"/>
        <v>0</v>
      </c>
      <c r="L55" s="196">
        <f t="shared" si="15"/>
        <v>0</v>
      </c>
      <c r="M55" s="196">
        <f t="shared" si="16"/>
        <v>0</v>
      </c>
      <c r="N55" s="196">
        <f t="shared" si="17"/>
        <v>0</v>
      </c>
      <c r="O55" s="196">
        <f t="shared" si="8"/>
        <v>0</v>
      </c>
      <c r="P55" s="196"/>
      <c r="Q55" s="196"/>
      <c r="R55" s="195">
        <f>IF(E55=0,0,IF(ISNUMBER(Anmeldeformular!L55),0,1))</f>
        <v>0</v>
      </c>
      <c r="S55" s="195">
        <f>IF(F55=0,0,IF(ISNUMBER(Anmeldeformular!M55),0,1))</f>
        <v>0</v>
      </c>
      <c r="T55" s="190">
        <f t="shared" si="9"/>
        <v>0</v>
      </c>
      <c r="U55" s="192">
        <f>IF(Anmeldeformular!C55="",0,1)</f>
        <v>0</v>
      </c>
    </row>
    <row r="56" spans="1:21" x14ac:dyDescent="0.25">
      <c r="A56" s="194">
        <f>Anmeldeformular!B56</f>
        <v>47</v>
      </c>
      <c r="B56" s="195">
        <f>SUM(Anmeldeformular!H56:I56)</f>
        <v>0</v>
      </c>
      <c r="C56" s="195">
        <f>IF(Anmeldeformular!J56="ja",1,0)</f>
        <v>0</v>
      </c>
      <c r="D56" s="195">
        <f>COUNTA(Anmeldeformular!K56)</f>
        <v>0</v>
      </c>
      <c r="E56" s="195">
        <f>COUNTA(Anmeldeformular!L56)</f>
        <v>0</v>
      </c>
      <c r="F56" s="195">
        <f>COUNTA(Anmeldeformular!M56)</f>
        <v>0</v>
      </c>
      <c r="G56" s="196">
        <f t="shared" si="10"/>
        <v>0</v>
      </c>
      <c r="H56" s="196">
        <f t="shared" si="11"/>
        <v>0</v>
      </c>
      <c r="I56" s="196">
        <f t="shared" si="12"/>
        <v>0</v>
      </c>
      <c r="J56" s="196">
        <f t="shared" si="13"/>
        <v>0</v>
      </c>
      <c r="K56" s="196">
        <f t="shared" si="14"/>
        <v>0</v>
      </c>
      <c r="L56" s="196">
        <f t="shared" si="15"/>
        <v>0</v>
      </c>
      <c r="M56" s="196">
        <f t="shared" si="16"/>
        <v>0</v>
      </c>
      <c r="N56" s="196">
        <f t="shared" si="17"/>
        <v>0</v>
      </c>
      <c r="O56" s="196">
        <f t="shared" si="8"/>
        <v>0</v>
      </c>
      <c r="P56" s="196"/>
      <c r="Q56" s="196"/>
      <c r="R56" s="195">
        <f>IF(E56=0,0,IF(ISNUMBER(Anmeldeformular!L56),0,1))</f>
        <v>0</v>
      </c>
      <c r="S56" s="195">
        <f>IF(F56=0,0,IF(ISNUMBER(Anmeldeformular!M56),0,1))</f>
        <v>0</v>
      </c>
      <c r="T56" s="190">
        <f t="shared" si="9"/>
        <v>0</v>
      </c>
      <c r="U56" s="192">
        <f>IF(Anmeldeformular!C56="",0,1)</f>
        <v>0</v>
      </c>
    </row>
    <row r="57" spans="1:21" x14ac:dyDescent="0.25">
      <c r="A57" s="194">
        <f>Anmeldeformular!B57</f>
        <v>48</v>
      </c>
      <c r="B57" s="195">
        <f>SUM(Anmeldeformular!H57:I57)</f>
        <v>0</v>
      </c>
      <c r="C57" s="195">
        <f>IF(Anmeldeformular!J57="ja",1,0)</f>
        <v>0</v>
      </c>
      <c r="D57" s="195">
        <f>COUNTA(Anmeldeformular!K57)</f>
        <v>0</v>
      </c>
      <c r="E57" s="195">
        <f>COUNTA(Anmeldeformular!L57)</f>
        <v>0</v>
      </c>
      <c r="F57" s="195">
        <f>COUNTA(Anmeldeformular!M57)</f>
        <v>0</v>
      </c>
      <c r="G57" s="196">
        <f t="shared" si="10"/>
        <v>0</v>
      </c>
      <c r="H57" s="196">
        <f t="shared" si="11"/>
        <v>0</v>
      </c>
      <c r="I57" s="196">
        <f t="shared" si="12"/>
        <v>0</v>
      </c>
      <c r="J57" s="196">
        <f t="shared" si="13"/>
        <v>0</v>
      </c>
      <c r="K57" s="196">
        <f t="shared" si="14"/>
        <v>0</v>
      </c>
      <c r="L57" s="196">
        <f t="shared" si="15"/>
        <v>0</v>
      </c>
      <c r="M57" s="196">
        <f t="shared" si="16"/>
        <v>0</v>
      </c>
      <c r="N57" s="196">
        <f t="shared" si="17"/>
        <v>0</v>
      </c>
      <c r="O57" s="196">
        <f t="shared" si="8"/>
        <v>0</v>
      </c>
      <c r="P57" s="196"/>
      <c r="Q57" s="196"/>
      <c r="R57" s="195">
        <f>IF(E57=0,0,IF(ISNUMBER(Anmeldeformular!L57),0,1))</f>
        <v>0</v>
      </c>
      <c r="S57" s="195">
        <f>IF(F57=0,0,IF(ISNUMBER(Anmeldeformular!M57),0,1))</f>
        <v>0</v>
      </c>
      <c r="T57" s="190">
        <f t="shared" si="9"/>
        <v>0</v>
      </c>
      <c r="U57" s="192">
        <f>IF(Anmeldeformular!C57="",0,1)</f>
        <v>0</v>
      </c>
    </row>
    <row r="58" spans="1:21" x14ac:dyDescent="0.25">
      <c r="A58" s="194">
        <f>Anmeldeformular!B58</f>
        <v>49</v>
      </c>
      <c r="B58" s="195">
        <f>SUM(Anmeldeformular!H58:I58)</f>
        <v>0</v>
      </c>
      <c r="C58" s="195">
        <f>IF(Anmeldeformular!J58="ja",1,0)</f>
        <v>0</v>
      </c>
      <c r="D58" s="195">
        <f>COUNTA(Anmeldeformular!K58)</f>
        <v>0</v>
      </c>
      <c r="E58" s="195">
        <f>COUNTA(Anmeldeformular!L58)</f>
        <v>0</v>
      </c>
      <c r="F58" s="195">
        <f>COUNTA(Anmeldeformular!M58)</f>
        <v>0</v>
      </c>
      <c r="G58" s="196">
        <f t="shared" si="10"/>
        <v>0</v>
      </c>
      <c r="H58" s="196">
        <f t="shared" si="11"/>
        <v>0</v>
      </c>
      <c r="I58" s="196">
        <f t="shared" si="12"/>
        <v>0</v>
      </c>
      <c r="J58" s="196">
        <f t="shared" si="13"/>
        <v>0</v>
      </c>
      <c r="K58" s="196">
        <f t="shared" si="14"/>
        <v>0</v>
      </c>
      <c r="L58" s="196">
        <f t="shared" si="15"/>
        <v>0</v>
      </c>
      <c r="M58" s="196">
        <f t="shared" si="16"/>
        <v>0</v>
      </c>
      <c r="N58" s="196">
        <f t="shared" si="17"/>
        <v>0</v>
      </c>
      <c r="O58" s="196">
        <f t="shared" si="8"/>
        <v>0</v>
      </c>
      <c r="P58" s="196"/>
      <c r="Q58" s="196"/>
      <c r="R58" s="195">
        <f>IF(E58=0,0,IF(ISNUMBER(Anmeldeformular!L58),0,1))</f>
        <v>0</v>
      </c>
      <c r="S58" s="195">
        <f>IF(F58=0,0,IF(ISNUMBER(Anmeldeformular!M58),0,1))</f>
        <v>0</v>
      </c>
      <c r="T58" s="190">
        <f t="shared" si="9"/>
        <v>0</v>
      </c>
      <c r="U58" s="192">
        <f>IF(Anmeldeformular!C58="",0,1)</f>
        <v>0</v>
      </c>
    </row>
    <row r="59" spans="1:21" x14ac:dyDescent="0.25">
      <c r="A59" s="194">
        <f>Anmeldeformular!B59</f>
        <v>50</v>
      </c>
      <c r="B59" s="195">
        <f>SUM(Anmeldeformular!H59:I59)</f>
        <v>0</v>
      </c>
      <c r="C59" s="195">
        <f>IF(Anmeldeformular!J59="ja",1,0)</f>
        <v>0</v>
      </c>
      <c r="D59" s="195">
        <f>COUNTA(Anmeldeformular!K59)</f>
        <v>0</v>
      </c>
      <c r="E59" s="195">
        <f>COUNTA(Anmeldeformular!L59)</f>
        <v>0</v>
      </c>
      <c r="F59" s="195">
        <f>COUNTA(Anmeldeformular!M59)</f>
        <v>0</v>
      </c>
      <c r="G59" s="196">
        <f t="shared" si="10"/>
        <v>0</v>
      </c>
      <c r="H59" s="196">
        <f t="shared" si="11"/>
        <v>0</v>
      </c>
      <c r="I59" s="196">
        <f t="shared" si="12"/>
        <v>0</v>
      </c>
      <c r="J59" s="196">
        <f t="shared" si="13"/>
        <v>0</v>
      </c>
      <c r="K59" s="196">
        <f t="shared" si="14"/>
        <v>0</v>
      </c>
      <c r="L59" s="196">
        <f t="shared" si="15"/>
        <v>0</v>
      </c>
      <c r="M59" s="196">
        <f t="shared" si="16"/>
        <v>0</v>
      </c>
      <c r="N59" s="196">
        <f t="shared" si="17"/>
        <v>0</v>
      </c>
      <c r="O59" s="196">
        <f t="shared" si="8"/>
        <v>0</v>
      </c>
      <c r="P59" s="196"/>
      <c r="Q59" s="196"/>
      <c r="R59" s="195">
        <f>IF(E59=0,0,IF(ISNUMBER(Anmeldeformular!L59),0,1))</f>
        <v>0</v>
      </c>
      <c r="S59" s="195">
        <f>IF(F59=0,0,IF(ISNUMBER(Anmeldeformular!M59),0,1))</f>
        <v>0</v>
      </c>
      <c r="T59" s="190">
        <f t="shared" si="9"/>
        <v>0</v>
      </c>
      <c r="U59" s="192">
        <f>IF(Anmeldeformular!C59="",0,1)</f>
        <v>0</v>
      </c>
    </row>
    <row r="60" spans="1:21" x14ac:dyDescent="0.25">
      <c r="A60" s="194">
        <f>Anmeldeformular!B60</f>
        <v>51</v>
      </c>
      <c r="B60" s="195">
        <f>SUM(Anmeldeformular!H60:I60)</f>
        <v>0</v>
      </c>
      <c r="C60" s="195">
        <f>IF(Anmeldeformular!J60="ja",1,0)</f>
        <v>0</v>
      </c>
      <c r="D60" s="195">
        <f>COUNTA(Anmeldeformular!K60)</f>
        <v>0</v>
      </c>
      <c r="E60" s="195">
        <f>COUNTA(Anmeldeformular!L60)</f>
        <v>0</v>
      </c>
      <c r="F60" s="195">
        <f>COUNTA(Anmeldeformular!M60)</f>
        <v>0</v>
      </c>
      <c r="G60" s="196">
        <f t="shared" si="10"/>
        <v>0</v>
      </c>
      <c r="H60" s="196">
        <f t="shared" si="11"/>
        <v>0</v>
      </c>
      <c r="I60" s="196">
        <f t="shared" si="12"/>
        <v>0</v>
      </c>
      <c r="J60" s="196">
        <f t="shared" si="13"/>
        <v>0</v>
      </c>
      <c r="K60" s="196">
        <f t="shared" si="14"/>
        <v>0</v>
      </c>
      <c r="L60" s="196">
        <f t="shared" si="15"/>
        <v>0</v>
      </c>
      <c r="M60" s="196">
        <f t="shared" si="16"/>
        <v>0</v>
      </c>
      <c r="N60" s="196">
        <f t="shared" si="17"/>
        <v>0</v>
      </c>
      <c r="O60" s="196">
        <f t="shared" si="8"/>
        <v>0</v>
      </c>
      <c r="P60" s="196"/>
      <c r="Q60" s="196"/>
      <c r="R60" s="195">
        <f>IF(E60=0,0,IF(ISNUMBER(Anmeldeformular!L60),0,1))</f>
        <v>0</v>
      </c>
      <c r="S60" s="195">
        <f>IF(F60=0,0,IF(ISNUMBER(Anmeldeformular!M60),0,1))</f>
        <v>0</v>
      </c>
      <c r="T60" s="190">
        <f t="shared" si="9"/>
        <v>0</v>
      </c>
      <c r="U60" s="192">
        <f>IF(Anmeldeformular!C60="",0,1)</f>
        <v>0</v>
      </c>
    </row>
    <row r="61" spans="1:21" x14ac:dyDescent="0.25">
      <c r="A61" s="194">
        <f>Anmeldeformular!B61</f>
        <v>52</v>
      </c>
      <c r="B61" s="195">
        <f>SUM(Anmeldeformular!H61:I61)</f>
        <v>0</v>
      </c>
      <c r="C61" s="195">
        <f>IF(Anmeldeformular!J61="ja",1,0)</f>
        <v>0</v>
      </c>
      <c r="D61" s="195">
        <f>COUNTA(Anmeldeformular!K61)</f>
        <v>0</v>
      </c>
      <c r="E61" s="195">
        <f>COUNTA(Anmeldeformular!L61)</f>
        <v>0</v>
      </c>
      <c r="F61" s="195">
        <f>COUNTA(Anmeldeformular!M61)</f>
        <v>0</v>
      </c>
      <c r="G61" s="196">
        <f t="shared" si="10"/>
        <v>0</v>
      </c>
      <c r="H61" s="196">
        <f t="shared" si="11"/>
        <v>0</v>
      </c>
      <c r="I61" s="196">
        <f t="shared" si="12"/>
        <v>0</v>
      </c>
      <c r="J61" s="196">
        <f t="shared" si="13"/>
        <v>0</v>
      </c>
      <c r="K61" s="196">
        <f t="shared" si="14"/>
        <v>0</v>
      </c>
      <c r="L61" s="196">
        <f t="shared" si="15"/>
        <v>0</v>
      </c>
      <c r="M61" s="196">
        <f t="shared" si="16"/>
        <v>0</v>
      </c>
      <c r="N61" s="196">
        <f t="shared" si="17"/>
        <v>0</v>
      </c>
      <c r="O61" s="196">
        <f t="shared" si="8"/>
        <v>0</v>
      </c>
      <c r="P61" s="196"/>
      <c r="Q61" s="196"/>
      <c r="R61" s="195">
        <f>IF(E61=0,0,IF(ISNUMBER(Anmeldeformular!L61),0,1))</f>
        <v>0</v>
      </c>
      <c r="S61" s="195">
        <f>IF(F61=0,0,IF(ISNUMBER(Anmeldeformular!M61),0,1))</f>
        <v>0</v>
      </c>
      <c r="T61" s="190">
        <f t="shared" si="9"/>
        <v>0</v>
      </c>
      <c r="U61" s="192">
        <f>IF(Anmeldeformular!C61="",0,1)</f>
        <v>0</v>
      </c>
    </row>
    <row r="62" spans="1:21" x14ac:dyDescent="0.25">
      <c r="A62" s="194">
        <f>Anmeldeformular!B62</f>
        <v>53</v>
      </c>
      <c r="B62" s="195">
        <f>SUM(Anmeldeformular!H62:I62)</f>
        <v>0</v>
      </c>
      <c r="C62" s="195">
        <f>IF(Anmeldeformular!J62="ja",1,0)</f>
        <v>0</v>
      </c>
      <c r="D62" s="195">
        <f>COUNTA(Anmeldeformular!K62)</f>
        <v>0</v>
      </c>
      <c r="E62" s="195">
        <f>COUNTA(Anmeldeformular!L62)</f>
        <v>0</v>
      </c>
      <c r="F62" s="195">
        <f>COUNTA(Anmeldeformular!M62)</f>
        <v>0</v>
      </c>
      <c r="G62" s="196">
        <f t="shared" si="10"/>
        <v>0</v>
      </c>
      <c r="H62" s="196">
        <f t="shared" si="11"/>
        <v>0</v>
      </c>
      <c r="I62" s="196">
        <f t="shared" si="12"/>
        <v>0</v>
      </c>
      <c r="J62" s="196">
        <f t="shared" si="13"/>
        <v>0</v>
      </c>
      <c r="K62" s="196">
        <f t="shared" si="14"/>
        <v>0</v>
      </c>
      <c r="L62" s="196">
        <f t="shared" si="15"/>
        <v>0</v>
      </c>
      <c r="M62" s="196">
        <f t="shared" si="16"/>
        <v>0</v>
      </c>
      <c r="N62" s="196">
        <f t="shared" si="17"/>
        <v>0</v>
      </c>
      <c r="O62" s="196">
        <f t="shared" si="8"/>
        <v>0</v>
      </c>
      <c r="P62" s="196"/>
      <c r="Q62" s="196"/>
      <c r="R62" s="195">
        <f>IF(E62=0,0,IF(ISNUMBER(Anmeldeformular!L62),0,1))</f>
        <v>0</v>
      </c>
      <c r="S62" s="195">
        <f>IF(F62=0,0,IF(ISNUMBER(Anmeldeformular!M62),0,1))</f>
        <v>0</v>
      </c>
      <c r="T62" s="190">
        <f t="shared" si="9"/>
        <v>0</v>
      </c>
      <c r="U62" s="192">
        <f>IF(Anmeldeformular!C62="",0,1)</f>
        <v>0</v>
      </c>
    </row>
    <row r="63" spans="1:21" x14ac:dyDescent="0.25">
      <c r="A63" s="194">
        <f>Anmeldeformular!B63</f>
        <v>54</v>
      </c>
      <c r="B63" s="195">
        <f>SUM(Anmeldeformular!H63:I63)</f>
        <v>0</v>
      </c>
      <c r="C63" s="195">
        <f>IF(Anmeldeformular!J63="ja",1,0)</f>
        <v>0</v>
      </c>
      <c r="D63" s="195">
        <f>COUNTA(Anmeldeformular!K63)</f>
        <v>0</v>
      </c>
      <c r="E63" s="195">
        <f>COUNTA(Anmeldeformular!L63)</f>
        <v>0</v>
      </c>
      <c r="F63" s="195">
        <f>COUNTA(Anmeldeformular!M63)</f>
        <v>0</v>
      </c>
      <c r="G63" s="196">
        <f t="shared" si="10"/>
        <v>0</v>
      </c>
      <c r="H63" s="196">
        <f t="shared" si="11"/>
        <v>0</v>
      </c>
      <c r="I63" s="196">
        <f t="shared" si="12"/>
        <v>0</v>
      </c>
      <c r="J63" s="196">
        <f t="shared" si="13"/>
        <v>0</v>
      </c>
      <c r="K63" s="196">
        <f t="shared" si="14"/>
        <v>0</v>
      </c>
      <c r="L63" s="196">
        <f t="shared" si="15"/>
        <v>0</v>
      </c>
      <c r="M63" s="196">
        <f t="shared" si="16"/>
        <v>0</v>
      </c>
      <c r="N63" s="196">
        <f t="shared" si="17"/>
        <v>0</v>
      </c>
      <c r="O63" s="196">
        <f t="shared" si="8"/>
        <v>0</v>
      </c>
      <c r="P63" s="196"/>
      <c r="Q63" s="196"/>
      <c r="R63" s="195">
        <f>IF(E63=0,0,IF(ISNUMBER(Anmeldeformular!L63),0,1))</f>
        <v>0</v>
      </c>
      <c r="S63" s="195">
        <f>IF(F63=0,0,IF(ISNUMBER(Anmeldeformular!M63),0,1))</f>
        <v>0</v>
      </c>
      <c r="T63" s="190">
        <f t="shared" si="9"/>
        <v>0</v>
      </c>
      <c r="U63" s="192">
        <f>IF(Anmeldeformular!C63="",0,1)</f>
        <v>0</v>
      </c>
    </row>
    <row r="64" spans="1:21" x14ac:dyDescent="0.25">
      <c r="A64" s="194">
        <f>Anmeldeformular!B64</f>
        <v>55</v>
      </c>
      <c r="B64" s="195">
        <f>SUM(Anmeldeformular!H64:I64)</f>
        <v>0</v>
      </c>
      <c r="C64" s="195">
        <f>IF(Anmeldeformular!J64="ja",1,0)</f>
        <v>0</v>
      </c>
      <c r="D64" s="195">
        <f>COUNTA(Anmeldeformular!K64)</f>
        <v>0</v>
      </c>
      <c r="E64" s="195">
        <f>COUNTA(Anmeldeformular!L64)</f>
        <v>0</v>
      </c>
      <c r="F64" s="195">
        <f>COUNTA(Anmeldeformular!M64)</f>
        <v>0</v>
      </c>
      <c r="G64" s="196">
        <f t="shared" si="10"/>
        <v>0</v>
      </c>
      <c r="H64" s="196">
        <f t="shared" si="11"/>
        <v>0</v>
      </c>
      <c r="I64" s="196">
        <f t="shared" si="12"/>
        <v>0</v>
      </c>
      <c r="J64" s="196">
        <f t="shared" si="13"/>
        <v>0</v>
      </c>
      <c r="K64" s="196">
        <f t="shared" si="14"/>
        <v>0</v>
      </c>
      <c r="L64" s="196">
        <f t="shared" si="15"/>
        <v>0</v>
      </c>
      <c r="M64" s="196">
        <f t="shared" si="16"/>
        <v>0</v>
      </c>
      <c r="N64" s="196">
        <f t="shared" si="17"/>
        <v>0</v>
      </c>
      <c r="O64" s="196">
        <f t="shared" si="8"/>
        <v>0</v>
      </c>
      <c r="P64" s="196"/>
      <c r="Q64" s="196"/>
      <c r="R64" s="195">
        <f>IF(E64=0,0,IF(ISNUMBER(Anmeldeformular!L64),0,1))</f>
        <v>0</v>
      </c>
      <c r="S64" s="195">
        <f>IF(F64=0,0,IF(ISNUMBER(Anmeldeformular!M64),0,1))</f>
        <v>0</v>
      </c>
      <c r="T64" s="190">
        <f t="shared" si="9"/>
        <v>0</v>
      </c>
      <c r="U64" s="192">
        <f>IF(Anmeldeformular!C64="",0,1)</f>
        <v>0</v>
      </c>
    </row>
    <row r="65" spans="1:21" x14ac:dyDescent="0.25">
      <c r="A65" s="194">
        <f>Anmeldeformular!B65</f>
        <v>56</v>
      </c>
      <c r="B65" s="195">
        <f>SUM(Anmeldeformular!H65:I65)</f>
        <v>0</v>
      </c>
      <c r="C65" s="195">
        <f>IF(Anmeldeformular!J65="ja",1,0)</f>
        <v>0</v>
      </c>
      <c r="D65" s="195">
        <f>COUNTA(Anmeldeformular!K65)</f>
        <v>0</v>
      </c>
      <c r="E65" s="195">
        <f>COUNTA(Anmeldeformular!L65)</f>
        <v>0</v>
      </c>
      <c r="F65" s="195">
        <f>COUNTA(Anmeldeformular!M65)</f>
        <v>0</v>
      </c>
      <c r="G65" s="196">
        <f t="shared" si="10"/>
        <v>0</v>
      </c>
      <c r="H65" s="196">
        <f t="shared" si="11"/>
        <v>0</v>
      </c>
      <c r="I65" s="196">
        <f t="shared" si="12"/>
        <v>0</v>
      </c>
      <c r="J65" s="196">
        <f t="shared" si="13"/>
        <v>0</v>
      </c>
      <c r="K65" s="196">
        <f t="shared" si="14"/>
        <v>0</v>
      </c>
      <c r="L65" s="196">
        <f t="shared" si="15"/>
        <v>0</v>
      </c>
      <c r="M65" s="196">
        <f t="shared" si="16"/>
        <v>0</v>
      </c>
      <c r="N65" s="196">
        <f t="shared" si="17"/>
        <v>0</v>
      </c>
      <c r="O65" s="196">
        <f t="shared" si="8"/>
        <v>0</v>
      </c>
      <c r="P65" s="196"/>
      <c r="Q65" s="196"/>
      <c r="R65" s="195">
        <f>IF(E65=0,0,IF(ISNUMBER(Anmeldeformular!L65),0,1))</f>
        <v>0</v>
      </c>
      <c r="S65" s="195">
        <f>IF(F65=0,0,IF(ISNUMBER(Anmeldeformular!M65),0,1))</f>
        <v>0</v>
      </c>
      <c r="T65" s="190">
        <f t="shared" si="9"/>
        <v>0</v>
      </c>
      <c r="U65" s="192">
        <f>IF(Anmeldeformular!C65="",0,1)</f>
        <v>0</v>
      </c>
    </row>
    <row r="66" spans="1:21" x14ac:dyDescent="0.25">
      <c r="A66" s="194">
        <f>Anmeldeformular!B66</f>
        <v>57</v>
      </c>
      <c r="B66" s="195">
        <f>SUM(Anmeldeformular!H66:I66)</f>
        <v>0</v>
      </c>
      <c r="C66" s="195">
        <f>IF(Anmeldeformular!J66="ja",1,0)</f>
        <v>0</v>
      </c>
      <c r="D66" s="195">
        <f>COUNTA(Anmeldeformular!K66)</f>
        <v>0</v>
      </c>
      <c r="E66" s="195">
        <f>COUNTA(Anmeldeformular!L66)</f>
        <v>0</v>
      </c>
      <c r="F66" s="195">
        <f>COUNTA(Anmeldeformular!M66)</f>
        <v>0</v>
      </c>
      <c r="G66" s="196">
        <f t="shared" si="10"/>
        <v>0</v>
      </c>
      <c r="H66" s="196">
        <f t="shared" si="11"/>
        <v>0</v>
      </c>
      <c r="I66" s="196">
        <f t="shared" si="12"/>
        <v>0</v>
      </c>
      <c r="J66" s="196">
        <f t="shared" si="13"/>
        <v>0</v>
      </c>
      <c r="K66" s="196">
        <f t="shared" si="14"/>
        <v>0</v>
      </c>
      <c r="L66" s="196">
        <f t="shared" si="15"/>
        <v>0</v>
      </c>
      <c r="M66" s="196">
        <f t="shared" si="16"/>
        <v>0</v>
      </c>
      <c r="N66" s="196">
        <f t="shared" si="17"/>
        <v>0</v>
      </c>
      <c r="O66" s="196">
        <f t="shared" si="8"/>
        <v>0</v>
      </c>
      <c r="P66" s="196"/>
      <c r="Q66" s="196"/>
      <c r="R66" s="195">
        <f>IF(E66=0,0,IF(ISNUMBER(Anmeldeformular!L66),0,1))</f>
        <v>0</v>
      </c>
      <c r="S66" s="195">
        <f>IF(F66=0,0,IF(ISNUMBER(Anmeldeformular!M66),0,1))</f>
        <v>0</v>
      </c>
      <c r="T66" s="190">
        <f t="shared" si="9"/>
        <v>0</v>
      </c>
      <c r="U66" s="192">
        <f>IF(Anmeldeformular!C66="",0,1)</f>
        <v>0</v>
      </c>
    </row>
    <row r="67" spans="1:21" x14ac:dyDescent="0.25">
      <c r="A67" s="194">
        <f>Anmeldeformular!B67</f>
        <v>58</v>
      </c>
      <c r="B67" s="195">
        <f>SUM(Anmeldeformular!H67:I67)</f>
        <v>0</v>
      </c>
      <c r="C67" s="195">
        <f>IF(Anmeldeformular!J67="ja",1,0)</f>
        <v>0</v>
      </c>
      <c r="D67" s="195">
        <f>COUNTA(Anmeldeformular!K67)</f>
        <v>0</v>
      </c>
      <c r="E67" s="195">
        <f>COUNTA(Anmeldeformular!L67)</f>
        <v>0</v>
      </c>
      <c r="F67" s="195">
        <f>COUNTA(Anmeldeformular!M67)</f>
        <v>0</v>
      </c>
      <c r="G67" s="196">
        <f t="shared" si="10"/>
        <v>0</v>
      </c>
      <c r="H67" s="196">
        <f t="shared" si="11"/>
        <v>0</v>
      </c>
      <c r="I67" s="196">
        <f t="shared" si="12"/>
        <v>0</v>
      </c>
      <c r="J67" s="196">
        <f t="shared" si="13"/>
        <v>0</v>
      </c>
      <c r="K67" s="196">
        <f t="shared" si="14"/>
        <v>0</v>
      </c>
      <c r="L67" s="196">
        <f t="shared" si="15"/>
        <v>0</v>
      </c>
      <c r="M67" s="196">
        <f t="shared" si="16"/>
        <v>0</v>
      </c>
      <c r="N67" s="196">
        <f t="shared" si="17"/>
        <v>0</v>
      </c>
      <c r="O67" s="196">
        <f t="shared" si="8"/>
        <v>0</v>
      </c>
      <c r="P67" s="196"/>
      <c r="Q67" s="196"/>
      <c r="R67" s="195">
        <f>IF(E67=0,0,IF(ISNUMBER(Anmeldeformular!L67),0,1))</f>
        <v>0</v>
      </c>
      <c r="S67" s="195">
        <f>IF(F67=0,0,IF(ISNUMBER(Anmeldeformular!M67),0,1))</f>
        <v>0</v>
      </c>
      <c r="T67" s="190">
        <f t="shared" si="9"/>
        <v>0</v>
      </c>
      <c r="U67" s="192">
        <f>IF(Anmeldeformular!C67="",0,1)</f>
        <v>0</v>
      </c>
    </row>
    <row r="68" spans="1:21" x14ac:dyDescent="0.25">
      <c r="A68" s="194">
        <f>Anmeldeformular!B68</f>
        <v>59</v>
      </c>
      <c r="B68" s="195">
        <f>SUM(Anmeldeformular!H68:I68)</f>
        <v>0</v>
      </c>
      <c r="C68" s="195">
        <f>IF(Anmeldeformular!J68="ja",1,0)</f>
        <v>0</v>
      </c>
      <c r="D68" s="195">
        <f>COUNTA(Anmeldeformular!K68)</f>
        <v>0</v>
      </c>
      <c r="E68" s="195">
        <f>COUNTA(Anmeldeformular!L68)</f>
        <v>0</v>
      </c>
      <c r="F68" s="195">
        <f>COUNTA(Anmeldeformular!M68)</f>
        <v>0</v>
      </c>
      <c r="G68" s="196">
        <f t="shared" si="10"/>
        <v>0</v>
      </c>
      <c r="H68" s="196">
        <f t="shared" si="11"/>
        <v>0</v>
      </c>
      <c r="I68" s="196">
        <f t="shared" si="12"/>
        <v>0</v>
      </c>
      <c r="J68" s="196">
        <f t="shared" si="13"/>
        <v>0</v>
      </c>
      <c r="K68" s="196">
        <f t="shared" si="14"/>
        <v>0</v>
      </c>
      <c r="L68" s="196">
        <f t="shared" si="15"/>
        <v>0</v>
      </c>
      <c r="M68" s="196">
        <f t="shared" si="16"/>
        <v>0</v>
      </c>
      <c r="N68" s="196">
        <f t="shared" si="17"/>
        <v>0</v>
      </c>
      <c r="O68" s="196">
        <f t="shared" si="8"/>
        <v>0</v>
      </c>
      <c r="P68" s="196"/>
      <c r="Q68" s="196"/>
      <c r="R68" s="195">
        <f>IF(E68=0,0,IF(ISNUMBER(Anmeldeformular!L68),0,1))</f>
        <v>0</v>
      </c>
      <c r="S68" s="195">
        <f>IF(F68=0,0,IF(ISNUMBER(Anmeldeformular!M68),0,1))</f>
        <v>0</v>
      </c>
      <c r="T68" s="190">
        <f t="shared" si="9"/>
        <v>0</v>
      </c>
      <c r="U68" s="192">
        <f>IF(Anmeldeformular!C68="",0,1)</f>
        <v>0</v>
      </c>
    </row>
    <row r="69" spans="1:21" x14ac:dyDescent="0.25">
      <c r="A69" s="194">
        <f>Anmeldeformular!B69</f>
        <v>60</v>
      </c>
      <c r="B69" s="195">
        <f>SUM(Anmeldeformular!H69:I69)</f>
        <v>0</v>
      </c>
      <c r="C69" s="195">
        <f>IF(Anmeldeformular!J69="ja",1,0)</f>
        <v>0</v>
      </c>
      <c r="D69" s="195">
        <f>COUNTA(Anmeldeformular!K69)</f>
        <v>0</v>
      </c>
      <c r="E69" s="195">
        <f>COUNTA(Anmeldeformular!L69)</f>
        <v>0</v>
      </c>
      <c r="F69" s="195">
        <f>COUNTA(Anmeldeformular!M69)</f>
        <v>0</v>
      </c>
      <c r="G69" s="196">
        <f t="shared" si="10"/>
        <v>0</v>
      </c>
      <c r="H69" s="196">
        <f t="shared" si="11"/>
        <v>0</v>
      </c>
      <c r="I69" s="196">
        <f t="shared" si="12"/>
        <v>0</v>
      </c>
      <c r="J69" s="196">
        <f t="shared" si="13"/>
        <v>0</v>
      </c>
      <c r="K69" s="196">
        <f t="shared" si="14"/>
        <v>0</v>
      </c>
      <c r="L69" s="196">
        <f t="shared" si="15"/>
        <v>0</v>
      </c>
      <c r="M69" s="196">
        <f t="shared" si="16"/>
        <v>0</v>
      </c>
      <c r="N69" s="196">
        <f t="shared" si="17"/>
        <v>0</v>
      </c>
      <c r="O69" s="196">
        <f t="shared" si="8"/>
        <v>0</v>
      </c>
      <c r="P69" s="196"/>
      <c r="Q69" s="196"/>
      <c r="R69" s="195">
        <f>IF(E69=0,0,IF(ISNUMBER(Anmeldeformular!L69),0,1))</f>
        <v>0</v>
      </c>
      <c r="S69" s="195">
        <f>IF(F69=0,0,IF(ISNUMBER(Anmeldeformular!M69),0,1))</f>
        <v>0</v>
      </c>
      <c r="T69" s="190">
        <f t="shared" si="9"/>
        <v>0</v>
      </c>
      <c r="U69" s="192">
        <f>IF(Anmeldeformular!C69="",0,1)</f>
        <v>0</v>
      </c>
    </row>
    <row r="70" spans="1:21" x14ac:dyDescent="0.25">
      <c r="A70" s="194">
        <f>Anmeldeformular!B70</f>
        <v>61</v>
      </c>
      <c r="B70" s="195">
        <f>SUM(Anmeldeformular!H70:I70)</f>
        <v>0</v>
      </c>
      <c r="C70" s="195">
        <f>IF(Anmeldeformular!J70="ja",1,0)</f>
        <v>0</v>
      </c>
      <c r="D70" s="195">
        <f>COUNTA(Anmeldeformular!K70)</f>
        <v>0</v>
      </c>
      <c r="E70" s="195">
        <f>COUNTA(Anmeldeformular!L70)</f>
        <v>0</v>
      </c>
      <c r="F70" s="195">
        <f>COUNTA(Anmeldeformular!M70)</f>
        <v>0</v>
      </c>
      <c r="G70" s="196">
        <f t="shared" si="10"/>
        <v>0</v>
      </c>
      <c r="H70" s="196">
        <f t="shared" si="11"/>
        <v>0</v>
      </c>
      <c r="I70" s="196">
        <f t="shared" si="12"/>
        <v>0</v>
      </c>
      <c r="J70" s="196">
        <f t="shared" si="13"/>
        <v>0</v>
      </c>
      <c r="K70" s="196">
        <f t="shared" si="14"/>
        <v>0</v>
      </c>
      <c r="L70" s="196">
        <f t="shared" si="15"/>
        <v>0</v>
      </c>
      <c r="M70" s="196">
        <f t="shared" si="16"/>
        <v>0</v>
      </c>
      <c r="N70" s="196">
        <f t="shared" si="17"/>
        <v>0</v>
      </c>
      <c r="O70" s="196">
        <f t="shared" si="8"/>
        <v>0</v>
      </c>
      <c r="P70" s="196"/>
      <c r="Q70" s="196"/>
      <c r="R70" s="195">
        <f>IF(E70=0,0,IF(ISNUMBER(Anmeldeformular!L70),0,1))</f>
        <v>0</v>
      </c>
      <c r="S70" s="195">
        <f>IF(F70=0,0,IF(ISNUMBER(Anmeldeformular!M70),0,1))</f>
        <v>0</v>
      </c>
      <c r="T70" s="190">
        <f t="shared" si="9"/>
        <v>0</v>
      </c>
      <c r="U70" s="192">
        <f>IF(Anmeldeformular!C70="",0,1)</f>
        <v>0</v>
      </c>
    </row>
    <row r="71" spans="1:21" x14ac:dyDescent="0.25">
      <c r="A71" s="194">
        <f>Anmeldeformular!B71</f>
        <v>62</v>
      </c>
      <c r="B71" s="195">
        <f>SUM(Anmeldeformular!H71:I71)</f>
        <v>0</v>
      </c>
      <c r="C71" s="195">
        <f>IF(Anmeldeformular!J71="ja",1,0)</f>
        <v>0</v>
      </c>
      <c r="D71" s="195">
        <f>COUNTA(Anmeldeformular!K71)</f>
        <v>0</v>
      </c>
      <c r="E71" s="195">
        <f>COUNTA(Anmeldeformular!L71)</f>
        <v>0</v>
      </c>
      <c r="F71" s="195">
        <f>COUNTA(Anmeldeformular!M71)</f>
        <v>0</v>
      </c>
      <c r="G71" s="196">
        <f t="shared" si="10"/>
        <v>0</v>
      </c>
      <c r="H71" s="196">
        <f t="shared" si="11"/>
        <v>0</v>
      </c>
      <c r="I71" s="196">
        <f t="shared" si="12"/>
        <v>0</v>
      </c>
      <c r="J71" s="196">
        <f t="shared" si="13"/>
        <v>0</v>
      </c>
      <c r="K71" s="196">
        <f t="shared" si="14"/>
        <v>0</v>
      </c>
      <c r="L71" s="196">
        <f t="shared" si="15"/>
        <v>0</v>
      </c>
      <c r="M71" s="196">
        <f t="shared" si="16"/>
        <v>0</v>
      </c>
      <c r="N71" s="196">
        <f t="shared" si="17"/>
        <v>0</v>
      </c>
      <c r="O71" s="196">
        <f t="shared" si="8"/>
        <v>0</v>
      </c>
      <c r="P71" s="196"/>
      <c r="Q71" s="196"/>
      <c r="R71" s="195">
        <f>IF(E71=0,0,IF(ISNUMBER(Anmeldeformular!L71),0,1))</f>
        <v>0</v>
      </c>
      <c r="S71" s="195">
        <f>IF(F71=0,0,IF(ISNUMBER(Anmeldeformular!M71),0,1))</f>
        <v>0</v>
      </c>
      <c r="T71" s="190">
        <f t="shared" si="9"/>
        <v>0</v>
      </c>
      <c r="U71" s="192">
        <f>IF(Anmeldeformular!C71="",0,1)</f>
        <v>0</v>
      </c>
    </row>
    <row r="72" spans="1:21" x14ac:dyDescent="0.25">
      <c r="A72" s="194">
        <f>Anmeldeformular!B72</f>
        <v>63</v>
      </c>
      <c r="B72" s="195">
        <f>SUM(Anmeldeformular!H72:I72)</f>
        <v>0</v>
      </c>
      <c r="C72" s="195">
        <f>IF(Anmeldeformular!J72="ja",1,0)</f>
        <v>0</v>
      </c>
      <c r="D72" s="195">
        <f>COUNTA(Anmeldeformular!K72)</f>
        <v>0</v>
      </c>
      <c r="E72" s="195">
        <f>COUNTA(Anmeldeformular!L72)</f>
        <v>0</v>
      </c>
      <c r="F72" s="195">
        <f>COUNTA(Anmeldeformular!M72)</f>
        <v>0</v>
      </c>
      <c r="G72" s="196">
        <f t="shared" si="10"/>
        <v>0</v>
      </c>
      <c r="H72" s="196">
        <f t="shared" ref="H72:H103" si="18">IF($U$5=0,IF(SUM($C72:$F72)&gt;0,$C$2,0),0)</f>
        <v>0</v>
      </c>
      <c r="I72" s="196">
        <f t="shared" ref="I72:I103" si="19">IF($U$5=1,IF(SUM($C72:$F72)&gt;0,IF($L$2=1,$C$3,$C$2),0),0)</f>
        <v>0</v>
      </c>
      <c r="J72" s="196">
        <f t="shared" ref="J72:J103" si="20">IF($U$5=2,IF(SUM($C72:$F72)&gt;0,$C$2+(SUM($C72:$F72)-1)*$C$4,0),0)</f>
        <v>0</v>
      </c>
      <c r="K72" s="196">
        <f t="shared" ref="K72:K103" si="21">IF($U$5=3,IF(SUM($C72:$F72)&gt;0,IF($L$2=1,$C$3+(SUM($C72:$F72)-1)*$C$4,$C$2+(SUM($C72:$F72)-1)*$C$4),0),0)</f>
        <v>0</v>
      </c>
      <c r="L72" s="196">
        <f t="shared" ref="L72:L103" si="22">IF($U$5=4,IF(SUM($C72:$D72)&gt;0,$C$2,IF(SUM($E72:$F72)&gt;0,$F$3,0)),0)</f>
        <v>0</v>
      </c>
      <c r="M72" s="196">
        <f t="shared" ref="M72:M103" si="23">IF($U$5=5,IF(SUM($C72:$D72)&gt;0,IF($L$2=1,$C$3,$C$2),IF(SUM($E72:$F72)&gt;0,IF($L$2=1,$F$4,$F$3),0)),0)</f>
        <v>0</v>
      </c>
      <c r="N72" s="196">
        <f t="shared" ref="N72:N103" si="24">IF($U$5=6,SUM(SUM($C72:$D72)*$C$2,SUM($E72:$F72)*$C$5,),0)</f>
        <v>0</v>
      </c>
      <c r="O72" s="196">
        <f t="shared" si="8"/>
        <v>0</v>
      </c>
      <c r="P72" s="196"/>
      <c r="Q72" s="196"/>
      <c r="R72" s="195">
        <f>IF(E72=0,0,IF(ISNUMBER(Anmeldeformular!L72),0,1))</f>
        <v>0</v>
      </c>
      <c r="S72" s="195">
        <f>IF(F72=0,0,IF(ISNUMBER(Anmeldeformular!M72),0,1))</f>
        <v>0</v>
      </c>
      <c r="T72" s="190">
        <f t="shared" si="9"/>
        <v>0</v>
      </c>
      <c r="U72" s="192">
        <f>IF(Anmeldeformular!C72="",0,1)</f>
        <v>0</v>
      </c>
    </row>
    <row r="73" spans="1:21" x14ac:dyDescent="0.25">
      <c r="A73" s="194">
        <f>Anmeldeformular!B73</f>
        <v>64</v>
      </c>
      <c r="B73" s="195">
        <f>SUM(Anmeldeformular!H73:I73)</f>
        <v>0</v>
      </c>
      <c r="C73" s="195">
        <f>IF(Anmeldeformular!J73="ja",1,0)</f>
        <v>0</v>
      </c>
      <c r="D73" s="195">
        <f>COUNTA(Anmeldeformular!K73)</f>
        <v>0</v>
      </c>
      <c r="E73" s="195">
        <f>COUNTA(Anmeldeformular!L73)</f>
        <v>0</v>
      </c>
      <c r="F73" s="195">
        <f>COUNTA(Anmeldeformular!M73)</f>
        <v>0</v>
      </c>
      <c r="G73" s="196">
        <f t="shared" si="10"/>
        <v>0</v>
      </c>
      <c r="H73" s="196">
        <f t="shared" si="18"/>
        <v>0</v>
      </c>
      <c r="I73" s="196">
        <f t="shared" si="19"/>
        <v>0</v>
      </c>
      <c r="J73" s="196">
        <f t="shared" si="20"/>
        <v>0</v>
      </c>
      <c r="K73" s="196">
        <f t="shared" si="21"/>
        <v>0</v>
      </c>
      <c r="L73" s="196">
        <f t="shared" si="22"/>
        <v>0</v>
      </c>
      <c r="M73" s="196">
        <f t="shared" si="23"/>
        <v>0</v>
      </c>
      <c r="N73" s="196">
        <f t="shared" si="24"/>
        <v>0</v>
      </c>
      <c r="O73" s="196">
        <f t="shared" si="8"/>
        <v>0</v>
      </c>
      <c r="P73" s="196"/>
      <c r="Q73" s="196"/>
      <c r="R73" s="195">
        <f>IF(E73=0,0,IF(ISNUMBER(Anmeldeformular!L73),0,1))</f>
        <v>0</v>
      </c>
      <c r="S73" s="195">
        <f>IF(F73=0,0,IF(ISNUMBER(Anmeldeformular!M73),0,1))</f>
        <v>0</v>
      </c>
      <c r="T73" s="190">
        <f t="shared" si="9"/>
        <v>0</v>
      </c>
      <c r="U73" s="192">
        <f>IF(Anmeldeformular!C73="",0,1)</f>
        <v>0</v>
      </c>
    </row>
    <row r="74" spans="1:21" x14ac:dyDescent="0.25">
      <c r="A74" s="194">
        <f>Anmeldeformular!B74</f>
        <v>65</v>
      </c>
      <c r="B74" s="195">
        <f>SUM(Anmeldeformular!H74:I74)</f>
        <v>0</v>
      </c>
      <c r="C74" s="195">
        <f>IF(Anmeldeformular!J74="ja",1,0)</f>
        <v>0</v>
      </c>
      <c r="D74" s="195">
        <f>COUNTA(Anmeldeformular!K74)</f>
        <v>0</v>
      </c>
      <c r="E74" s="195">
        <f>COUNTA(Anmeldeformular!L74)</f>
        <v>0</v>
      </c>
      <c r="F74" s="195">
        <f>COUNTA(Anmeldeformular!M74)</f>
        <v>0</v>
      </c>
      <c r="G74" s="196">
        <f t="shared" si="10"/>
        <v>0</v>
      </c>
      <c r="H74" s="196">
        <f t="shared" si="18"/>
        <v>0</v>
      </c>
      <c r="I74" s="196">
        <f t="shared" si="19"/>
        <v>0</v>
      </c>
      <c r="J74" s="196">
        <f t="shared" si="20"/>
        <v>0</v>
      </c>
      <c r="K74" s="196">
        <f t="shared" si="21"/>
        <v>0</v>
      </c>
      <c r="L74" s="196">
        <f t="shared" si="22"/>
        <v>0</v>
      </c>
      <c r="M74" s="196">
        <f t="shared" si="23"/>
        <v>0</v>
      </c>
      <c r="N74" s="196">
        <f t="shared" si="24"/>
        <v>0</v>
      </c>
      <c r="O74" s="196">
        <f t="shared" si="8"/>
        <v>0</v>
      </c>
      <c r="P74" s="196"/>
      <c r="Q74" s="196"/>
      <c r="R74" s="195">
        <f>IF(E74=0,0,IF(ISNUMBER(Anmeldeformular!L74),0,1))</f>
        <v>0</v>
      </c>
      <c r="S74" s="195">
        <f>IF(F74=0,0,IF(ISNUMBER(Anmeldeformular!M74),0,1))</f>
        <v>0</v>
      </c>
      <c r="T74" s="190">
        <f t="shared" si="9"/>
        <v>0</v>
      </c>
      <c r="U74" s="192">
        <f>IF(Anmeldeformular!C74="",0,1)</f>
        <v>0</v>
      </c>
    </row>
    <row r="75" spans="1:21" x14ac:dyDescent="0.25">
      <c r="A75" s="194">
        <f>Anmeldeformular!B75</f>
        <v>66</v>
      </c>
      <c r="B75" s="195">
        <f>SUM(Anmeldeformular!H75:I75)</f>
        <v>0</v>
      </c>
      <c r="C75" s="195">
        <f>IF(Anmeldeformular!J75="ja",1,0)</f>
        <v>0</v>
      </c>
      <c r="D75" s="195">
        <f>COUNTA(Anmeldeformular!K75)</f>
        <v>0</v>
      </c>
      <c r="E75" s="195">
        <f>COUNTA(Anmeldeformular!L75)</f>
        <v>0</v>
      </c>
      <c r="F75" s="195">
        <f>COUNTA(Anmeldeformular!M75)</f>
        <v>0</v>
      </c>
      <c r="G75" s="196">
        <f t="shared" si="10"/>
        <v>0</v>
      </c>
      <c r="H75" s="196">
        <f t="shared" si="18"/>
        <v>0</v>
      </c>
      <c r="I75" s="196">
        <f t="shared" si="19"/>
        <v>0</v>
      </c>
      <c r="J75" s="196">
        <f t="shared" si="20"/>
        <v>0</v>
      </c>
      <c r="K75" s="196">
        <f t="shared" si="21"/>
        <v>0</v>
      </c>
      <c r="L75" s="196">
        <f t="shared" si="22"/>
        <v>0</v>
      </c>
      <c r="M75" s="196">
        <f t="shared" si="23"/>
        <v>0</v>
      </c>
      <c r="N75" s="196">
        <f t="shared" si="24"/>
        <v>0</v>
      </c>
      <c r="O75" s="196">
        <f t="shared" ref="O75:O109" si="25">IF($U$5=7,IF(SUM($C75:$F75)&gt;0,(SUM($C75:$F75)*$C$2),0),0)</f>
        <v>0</v>
      </c>
      <c r="P75" s="196"/>
      <c r="Q75" s="196"/>
      <c r="R75" s="195">
        <f>IF(E75=0,0,IF(ISNUMBER(Anmeldeformular!L75),0,1))</f>
        <v>0</v>
      </c>
      <c r="S75" s="195">
        <f>IF(F75=0,0,IF(ISNUMBER(Anmeldeformular!M75),0,1))</f>
        <v>0</v>
      </c>
      <c r="T75" s="190">
        <f t="shared" ref="T75:T109" si="26">IF($U75=1,SUM($G75:$Q75),0)</f>
        <v>0</v>
      </c>
      <c r="U75" s="192">
        <f>IF(Anmeldeformular!C75="",0,1)</f>
        <v>0</v>
      </c>
    </row>
    <row r="76" spans="1:21" x14ac:dyDescent="0.25">
      <c r="A76" s="194">
        <f>Anmeldeformular!B76</f>
        <v>67</v>
      </c>
      <c r="B76" s="195">
        <f>SUM(Anmeldeformular!H76:I76)</f>
        <v>0</v>
      </c>
      <c r="C76" s="195">
        <f>IF(Anmeldeformular!J76="ja",1,0)</f>
        <v>0</v>
      </c>
      <c r="D76" s="195">
        <f>COUNTA(Anmeldeformular!K76)</f>
        <v>0</v>
      </c>
      <c r="E76" s="195">
        <f>COUNTA(Anmeldeformular!L76)</f>
        <v>0</v>
      </c>
      <c r="F76" s="195">
        <f>COUNTA(Anmeldeformular!M76)</f>
        <v>0</v>
      </c>
      <c r="G76" s="196">
        <f t="shared" si="10"/>
        <v>0</v>
      </c>
      <c r="H76" s="196">
        <f t="shared" si="18"/>
        <v>0</v>
      </c>
      <c r="I76" s="196">
        <f t="shared" si="19"/>
        <v>0</v>
      </c>
      <c r="J76" s="196">
        <f t="shared" si="20"/>
        <v>0</v>
      </c>
      <c r="K76" s="196">
        <f t="shared" si="21"/>
        <v>0</v>
      </c>
      <c r="L76" s="196">
        <f t="shared" si="22"/>
        <v>0</v>
      </c>
      <c r="M76" s="196">
        <f t="shared" si="23"/>
        <v>0</v>
      </c>
      <c r="N76" s="196">
        <f t="shared" si="24"/>
        <v>0</v>
      </c>
      <c r="O76" s="196">
        <f t="shared" si="25"/>
        <v>0</v>
      </c>
      <c r="P76" s="196"/>
      <c r="Q76" s="196"/>
      <c r="R76" s="195">
        <f>IF(E76=0,0,IF(ISNUMBER(Anmeldeformular!L76),0,1))</f>
        <v>0</v>
      </c>
      <c r="S76" s="195">
        <f>IF(F76=0,0,IF(ISNUMBER(Anmeldeformular!M76),0,1))</f>
        <v>0</v>
      </c>
      <c r="T76" s="190">
        <f t="shared" si="26"/>
        <v>0</v>
      </c>
      <c r="U76" s="192">
        <f>IF(Anmeldeformular!C76="",0,1)</f>
        <v>0</v>
      </c>
    </row>
    <row r="77" spans="1:21" x14ac:dyDescent="0.25">
      <c r="A77" s="194">
        <f>Anmeldeformular!B77</f>
        <v>68</v>
      </c>
      <c r="B77" s="195">
        <f>SUM(Anmeldeformular!H77:I77)</f>
        <v>0</v>
      </c>
      <c r="C77" s="195">
        <f>IF(Anmeldeformular!J77="ja",1,0)</f>
        <v>0</v>
      </c>
      <c r="D77" s="195">
        <f>COUNTA(Anmeldeformular!K77)</f>
        <v>0</v>
      </c>
      <c r="E77" s="195">
        <f>COUNTA(Anmeldeformular!L77)</f>
        <v>0</v>
      </c>
      <c r="F77" s="195">
        <f>COUNTA(Anmeldeformular!M77)</f>
        <v>0</v>
      </c>
      <c r="G77" s="196">
        <f t="shared" si="10"/>
        <v>0</v>
      </c>
      <c r="H77" s="196">
        <f t="shared" si="18"/>
        <v>0</v>
      </c>
      <c r="I77" s="196">
        <f t="shared" si="19"/>
        <v>0</v>
      </c>
      <c r="J77" s="196">
        <f t="shared" si="20"/>
        <v>0</v>
      </c>
      <c r="K77" s="196">
        <f t="shared" si="21"/>
        <v>0</v>
      </c>
      <c r="L77" s="196">
        <f t="shared" si="22"/>
        <v>0</v>
      </c>
      <c r="M77" s="196">
        <f t="shared" si="23"/>
        <v>0</v>
      </c>
      <c r="N77" s="196">
        <f t="shared" si="24"/>
        <v>0</v>
      </c>
      <c r="O77" s="196">
        <f t="shared" si="25"/>
        <v>0</v>
      </c>
      <c r="P77" s="196"/>
      <c r="Q77" s="196"/>
      <c r="R77" s="195">
        <f>IF(E77=0,0,IF(ISNUMBER(Anmeldeformular!L77),0,1))</f>
        <v>0</v>
      </c>
      <c r="S77" s="195">
        <f>IF(F77=0,0,IF(ISNUMBER(Anmeldeformular!M77),0,1))</f>
        <v>0</v>
      </c>
      <c r="T77" s="190">
        <f t="shared" si="26"/>
        <v>0</v>
      </c>
      <c r="U77" s="192">
        <f>IF(Anmeldeformular!C77="",0,1)</f>
        <v>0</v>
      </c>
    </row>
    <row r="78" spans="1:21" x14ac:dyDescent="0.25">
      <c r="A78" s="194">
        <f>Anmeldeformular!B78</f>
        <v>69</v>
      </c>
      <c r="B78" s="195">
        <f>SUM(Anmeldeformular!H78:I78)</f>
        <v>0</v>
      </c>
      <c r="C78" s="195">
        <f>IF(Anmeldeformular!J78="ja",1,0)</f>
        <v>0</v>
      </c>
      <c r="D78" s="195">
        <f>COUNTA(Anmeldeformular!K78)</f>
        <v>0</v>
      </c>
      <c r="E78" s="195">
        <f>COUNTA(Anmeldeformular!L78)</f>
        <v>0</v>
      </c>
      <c r="F78" s="195">
        <f>COUNTA(Anmeldeformular!M78)</f>
        <v>0</v>
      </c>
      <c r="G78" s="196">
        <f t="shared" si="10"/>
        <v>0</v>
      </c>
      <c r="H78" s="196">
        <f t="shared" si="18"/>
        <v>0</v>
      </c>
      <c r="I78" s="196">
        <f t="shared" si="19"/>
        <v>0</v>
      </c>
      <c r="J78" s="196">
        <f t="shared" si="20"/>
        <v>0</v>
      </c>
      <c r="K78" s="196">
        <f t="shared" si="21"/>
        <v>0</v>
      </c>
      <c r="L78" s="196">
        <f t="shared" si="22"/>
        <v>0</v>
      </c>
      <c r="M78" s="196">
        <f t="shared" si="23"/>
        <v>0</v>
      </c>
      <c r="N78" s="196">
        <f t="shared" si="24"/>
        <v>0</v>
      </c>
      <c r="O78" s="196">
        <f t="shared" si="25"/>
        <v>0</v>
      </c>
      <c r="P78" s="196"/>
      <c r="Q78" s="196"/>
      <c r="R78" s="195">
        <f>IF(E78=0,0,IF(ISNUMBER(Anmeldeformular!L78),0,1))</f>
        <v>0</v>
      </c>
      <c r="S78" s="195">
        <f>IF(F78=0,0,IF(ISNUMBER(Anmeldeformular!M78),0,1))</f>
        <v>0</v>
      </c>
      <c r="T78" s="190">
        <f t="shared" si="26"/>
        <v>0</v>
      </c>
      <c r="U78" s="192">
        <f>IF(Anmeldeformular!C78="",0,1)</f>
        <v>0</v>
      </c>
    </row>
    <row r="79" spans="1:21" x14ac:dyDescent="0.25">
      <c r="A79" s="194">
        <f>Anmeldeformular!B79</f>
        <v>70</v>
      </c>
      <c r="B79" s="195">
        <f>SUM(Anmeldeformular!H79:I79)</f>
        <v>0</v>
      </c>
      <c r="C79" s="195">
        <f>IF(Anmeldeformular!J79="ja",1,0)</f>
        <v>0</v>
      </c>
      <c r="D79" s="195">
        <f>COUNTA(Anmeldeformular!K79)</f>
        <v>0</v>
      </c>
      <c r="E79" s="195">
        <f>COUNTA(Anmeldeformular!L79)</f>
        <v>0</v>
      </c>
      <c r="F79" s="195">
        <f>COUNTA(Anmeldeformular!M79)</f>
        <v>0</v>
      </c>
      <c r="G79" s="196">
        <f t="shared" si="10"/>
        <v>0</v>
      </c>
      <c r="H79" s="196">
        <f t="shared" si="18"/>
        <v>0</v>
      </c>
      <c r="I79" s="196">
        <f t="shared" si="19"/>
        <v>0</v>
      </c>
      <c r="J79" s="196">
        <f t="shared" si="20"/>
        <v>0</v>
      </c>
      <c r="K79" s="196">
        <f t="shared" si="21"/>
        <v>0</v>
      </c>
      <c r="L79" s="196">
        <f t="shared" si="22"/>
        <v>0</v>
      </c>
      <c r="M79" s="196">
        <f t="shared" si="23"/>
        <v>0</v>
      </c>
      <c r="N79" s="196">
        <f t="shared" si="24"/>
        <v>0</v>
      </c>
      <c r="O79" s="196">
        <f t="shared" si="25"/>
        <v>0</v>
      </c>
      <c r="P79" s="196"/>
      <c r="Q79" s="196"/>
      <c r="R79" s="195">
        <f>IF(E79=0,0,IF(ISNUMBER(Anmeldeformular!L79),0,1))</f>
        <v>0</v>
      </c>
      <c r="S79" s="195">
        <f>IF(F79=0,0,IF(ISNUMBER(Anmeldeformular!M79),0,1))</f>
        <v>0</v>
      </c>
      <c r="T79" s="190">
        <f t="shared" si="26"/>
        <v>0</v>
      </c>
      <c r="U79" s="192">
        <f>IF(Anmeldeformular!C79="",0,1)</f>
        <v>0</v>
      </c>
    </row>
    <row r="80" spans="1:21" x14ac:dyDescent="0.25">
      <c r="A80" s="194">
        <f>Anmeldeformular!B80</f>
        <v>71</v>
      </c>
      <c r="B80" s="195">
        <f>SUM(Anmeldeformular!H80:I80)</f>
        <v>0</v>
      </c>
      <c r="C80" s="195">
        <f>IF(Anmeldeformular!J80="ja",1,0)</f>
        <v>0</v>
      </c>
      <c r="D80" s="195">
        <f>COUNTA(Anmeldeformular!K80)</f>
        <v>0</v>
      </c>
      <c r="E80" s="195">
        <f>COUNTA(Anmeldeformular!L80)</f>
        <v>0</v>
      </c>
      <c r="F80" s="195">
        <f>COUNTA(Anmeldeformular!M80)</f>
        <v>0</v>
      </c>
      <c r="G80" s="196">
        <f t="shared" si="10"/>
        <v>0</v>
      </c>
      <c r="H80" s="196">
        <f t="shared" si="18"/>
        <v>0</v>
      </c>
      <c r="I80" s="196">
        <f t="shared" si="19"/>
        <v>0</v>
      </c>
      <c r="J80" s="196">
        <f t="shared" si="20"/>
        <v>0</v>
      </c>
      <c r="K80" s="196">
        <f t="shared" si="21"/>
        <v>0</v>
      </c>
      <c r="L80" s="196">
        <f t="shared" si="22"/>
        <v>0</v>
      </c>
      <c r="M80" s="196">
        <f t="shared" si="23"/>
        <v>0</v>
      </c>
      <c r="N80" s="196">
        <f t="shared" si="24"/>
        <v>0</v>
      </c>
      <c r="O80" s="196">
        <f t="shared" si="25"/>
        <v>0</v>
      </c>
      <c r="P80" s="196"/>
      <c r="Q80" s="196"/>
      <c r="R80" s="195">
        <f>IF(E80=0,0,IF(ISNUMBER(Anmeldeformular!L80),0,1))</f>
        <v>0</v>
      </c>
      <c r="S80" s="195">
        <f>IF(F80=0,0,IF(ISNUMBER(Anmeldeformular!M80),0,1))</f>
        <v>0</v>
      </c>
      <c r="T80" s="190">
        <f t="shared" si="26"/>
        <v>0</v>
      </c>
      <c r="U80" s="192">
        <f>IF(Anmeldeformular!C80="",0,1)</f>
        <v>0</v>
      </c>
    </row>
    <row r="81" spans="1:21" x14ac:dyDescent="0.25">
      <c r="A81" s="194">
        <f>Anmeldeformular!B81</f>
        <v>72</v>
      </c>
      <c r="B81" s="195">
        <f>SUM(Anmeldeformular!H81:I81)</f>
        <v>0</v>
      </c>
      <c r="C81" s="195">
        <f>IF(Anmeldeformular!J81="ja",1,0)</f>
        <v>0</v>
      </c>
      <c r="D81" s="195">
        <f>COUNTA(Anmeldeformular!K81)</f>
        <v>0</v>
      </c>
      <c r="E81" s="195">
        <f>COUNTA(Anmeldeformular!L81)</f>
        <v>0</v>
      </c>
      <c r="F81" s="195">
        <f>COUNTA(Anmeldeformular!M81)</f>
        <v>0</v>
      </c>
      <c r="G81" s="196">
        <f t="shared" si="10"/>
        <v>0</v>
      </c>
      <c r="H81" s="196">
        <f t="shared" si="18"/>
        <v>0</v>
      </c>
      <c r="I81" s="196">
        <f t="shared" si="19"/>
        <v>0</v>
      </c>
      <c r="J81" s="196">
        <f t="shared" si="20"/>
        <v>0</v>
      </c>
      <c r="K81" s="196">
        <f t="shared" si="21"/>
        <v>0</v>
      </c>
      <c r="L81" s="196">
        <f t="shared" si="22"/>
        <v>0</v>
      </c>
      <c r="M81" s="196">
        <f t="shared" si="23"/>
        <v>0</v>
      </c>
      <c r="N81" s="196">
        <f t="shared" si="24"/>
        <v>0</v>
      </c>
      <c r="O81" s="196">
        <f t="shared" si="25"/>
        <v>0</v>
      </c>
      <c r="P81" s="196"/>
      <c r="Q81" s="196"/>
      <c r="R81" s="195">
        <f>IF(E81=0,0,IF(ISNUMBER(Anmeldeformular!L81),0,1))</f>
        <v>0</v>
      </c>
      <c r="S81" s="195">
        <f>IF(F81=0,0,IF(ISNUMBER(Anmeldeformular!M81),0,1))</f>
        <v>0</v>
      </c>
      <c r="T81" s="190">
        <f t="shared" si="26"/>
        <v>0</v>
      </c>
      <c r="U81" s="192">
        <f>IF(Anmeldeformular!C81="",0,1)</f>
        <v>0</v>
      </c>
    </row>
    <row r="82" spans="1:21" x14ac:dyDescent="0.25">
      <c r="A82" s="194">
        <f>Anmeldeformular!B82</f>
        <v>73</v>
      </c>
      <c r="B82" s="195">
        <f>SUM(Anmeldeformular!H82:I82)</f>
        <v>0</v>
      </c>
      <c r="C82" s="195">
        <f>IF(Anmeldeformular!J82="ja",1,0)</f>
        <v>0</v>
      </c>
      <c r="D82" s="195">
        <f>COUNTA(Anmeldeformular!K82)</f>
        <v>0</v>
      </c>
      <c r="E82" s="195">
        <f>COUNTA(Anmeldeformular!L82)</f>
        <v>0</v>
      </c>
      <c r="F82" s="195">
        <f>COUNTA(Anmeldeformular!M82)</f>
        <v>0</v>
      </c>
      <c r="G82" s="196">
        <f t="shared" si="10"/>
        <v>0</v>
      </c>
      <c r="H82" s="196">
        <f t="shared" si="18"/>
        <v>0</v>
      </c>
      <c r="I82" s="196">
        <f t="shared" si="19"/>
        <v>0</v>
      </c>
      <c r="J82" s="196">
        <f t="shared" si="20"/>
        <v>0</v>
      </c>
      <c r="K82" s="196">
        <f t="shared" si="21"/>
        <v>0</v>
      </c>
      <c r="L82" s="196">
        <f t="shared" si="22"/>
        <v>0</v>
      </c>
      <c r="M82" s="196">
        <f t="shared" si="23"/>
        <v>0</v>
      </c>
      <c r="N82" s="196">
        <f t="shared" si="24"/>
        <v>0</v>
      </c>
      <c r="O82" s="196">
        <f t="shared" si="25"/>
        <v>0</v>
      </c>
      <c r="P82" s="196"/>
      <c r="Q82" s="196"/>
      <c r="R82" s="195">
        <f>IF(E82=0,0,IF(ISNUMBER(Anmeldeformular!L82),0,1))</f>
        <v>0</v>
      </c>
      <c r="S82" s="195">
        <f>IF(F82=0,0,IF(ISNUMBER(Anmeldeformular!M82),0,1))</f>
        <v>0</v>
      </c>
      <c r="T82" s="190">
        <f t="shared" si="26"/>
        <v>0</v>
      </c>
      <c r="U82" s="192">
        <f>IF(Anmeldeformular!C82="",0,1)</f>
        <v>0</v>
      </c>
    </row>
    <row r="83" spans="1:21" x14ac:dyDescent="0.25">
      <c r="A83" s="194">
        <f>Anmeldeformular!B83</f>
        <v>74</v>
      </c>
      <c r="B83" s="195">
        <f>SUM(Anmeldeformular!H83:I83)</f>
        <v>0</v>
      </c>
      <c r="C83" s="195">
        <f>IF(Anmeldeformular!J83="ja",1,0)</f>
        <v>0</v>
      </c>
      <c r="D83" s="195">
        <f>COUNTA(Anmeldeformular!K83)</f>
        <v>0</v>
      </c>
      <c r="E83" s="195">
        <f>COUNTA(Anmeldeformular!L83)</f>
        <v>0</v>
      </c>
      <c r="F83" s="195">
        <f>COUNTA(Anmeldeformular!M83)</f>
        <v>0</v>
      </c>
      <c r="G83" s="196">
        <f t="shared" si="10"/>
        <v>0</v>
      </c>
      <c r="H83" s="196">
        <f t="shared" si="18"/>
        <v>0</v>
      </c>
      <c r="I83" s="196">
        <f t="shared" si="19"/>
        <v>0</v>
      </c>
      <c r="J83" s="196">
        <f t="shared" si="20"/>
        <v>0</v>
      </c>
      <c r="K83" s="196">
        <f t="shared" si="21"/>
        <v>0</v>
      </c>
      <c r="L83" s="196">
        <f t="shared" si="22"/>
        <v>0</v>
      </c>
      <c r="M83" s="196">
        <f t="shared" si="23"/>
        <v>0</v>
      </c>
      <c r="N83" s="196">
        <f t="shared" si="24"/>
        <v>0</v>
      </c>
      <c r="O83" s="196">
        <f t="shared" si="25"/>
        <v>0</v>
      </c>
      <c r="P83" s="196"/>
      <c r="Q83" s="196"/>
      <c r="R83" s="195">
        <f>IF(E83=0,0,IF(ISNUMBER(Anmeldeformular!L83),0,1))</f>
        <v>0</v>
      </c>
      <c r="S83" s="195">
        <f>IF(F83=0,0,IF(ISNUMBER(Anmeldeformular!M83),0,1))</f>
        <v>0</v>
      </c>
      <c r="T83" s="190">
        <f t="shared" si="26"/>
        <v>0</v>
      </c>
      <c r="U83" s="192">
        <f>IF(Anmeldeformular!C83="",0,1)</f>
        <v>0</v>
      </c>
    </row>
    <row r="84" spans="1:21" x14ac:dyDescent="0.25">
      <c r="A84" s="194">
        <f>Anmeldeformular!B84</f>
        <v>75</v>
      </c>
      <c r="B84" s="195">
        <f>SUM(Anmeldeformular!H84:I84)</f>
        <v>0</v>
      </c>
      <c r="C84" s="195">
        <f>IF(Anmeldeformular!J84="ja",1,0)</f>
        <v>0</v>
      </c>
      <c r="D84" s="195">
        <f>COUNTA(Anmeldeformular!K84)</f>
        <v>0</v>
      </c>
      <c r="E84" s="195">
        <f>COUNTA(Anmeldeformular!L84)</f>
        <v>0</v>
      </c>
      <c r="F84" s="195">
        <f>COUNTA(Anmeldeformular!M84)</f>
        <v>0</v>
      </c>
      <c r="G84" s="196">
        <f t="shared" si="10"/>
        <v>0</v>
      </c>
      <c r="H84" s="196">
        <f t="shared" si="18"/>
        <v>0</v>
      </c>
      <c r="I84" s="196">
        <f t="shared" si="19"/>
        <v>0</v>
      </c>
      <c r="J84" s="196">
        <f t="shared" si="20"/>
        <v>0</v>
      </c>
      <c r="K84" s="196">
        <f t="shared" si="21"/>
        <v>0</v>
      </c>
      <c r="L84" s="196">
        <f t="shared" si="22"/>
        <v>0</v>
      </c>
      <c r="M84" s="196">
        <f t="shared" si="23"/>
        <v>0</v>
      </c>
      <c r="N84" s="196">
        <f t="shared" si="24"/>
        <v>0</v>
      </c>
      <c r="O84" s="196">
        <f t="shared" si="25"/>
        <v>0</v>
      </c>
      <c r="P84" s="196"/>
      <c r="Q84" s="196"/>
      <c r="R84" s="195">
        <f>IF(E84=0,0,IF(ISNUMBER(Anmeldeformular!L84),0,1))</f>
        <v>0</v>
      </c>
      <c r="S84" s="195">
        <f>IF(F84=0,0,IF(ISNUMBER(Anmeldeformular!M84),0,1))</f>
        <v>0</v>
      </c>
      <c r="T84" s="190">
        <f t="shared" si="26"/>
        <v>0</v>
      </c>
      <c r="U84" s="192">
        <f>IF(Anmeldeformular!C84="",0,1)</f>
        <v>0</v>
      </c>
    </row>
    <row r="85" spans="1:21" x14ac:dyDescent="0.25">
      <c r="A85" s="194">
        <f>Anmeldeformular!B85</f>
        <v>76</v>
      </c>
      <c r="B85" s="195">
        <f>SUM(Anmeldeformular!H85:I85)</f>
        <v>0</v>
      </c>
      <c r="C85" s="195">
        <f>IF(Anmeldeformular!J85="ja",1,0)</f>
        <v>0</v>
      </c>
      <c r="D85" s="195">
        <f>COUNTA(Anmeldeformular!K85)</f>
        <v>0</v>
      </c>
      <c r="E85" s="195">
        <f>COUNTA(Anmeldeformular!L85)</f>
        <v>0</v>
      </c>
      <c r="F85" s="195">
        <f>COUNTA(Anmeldeformular!M85)</f>
        <v>0</v>
      </c>
      <c r="G85" s="196">
        <f t="shared" si="10"/>
        <v>0</v>
      </c>
      <c r="H85" s="196">
        <f t="shared" si="18"/>
        <v>0</v>
      </c>
      <c r="I85" s="196">
        <f t="shared" si="19"/>
        <v>0</v>
      </c>
      <c r="J85" s="196">
        <f t="shared" si="20"/>
        <v>0</v>
      </c>
      <c r="K85" s="196">
        <f t="shared" si="21"/>
        <v>0</v>
      </c>
      <c r="L85" s="196">
        <f t="shared" si="22"/>
        <v>0</v>
      </c>
      <c r="M85" s="196">
        <f t="shared" si="23"/>
        <v>0</v>
      </c>
      <c r="N85" s="196">
        <f t="shared" si="24"/>
        <v>0</v>
      </c>
      <c r="O85" s="196">
        <f t="shared" si="25"/>
        <v>0</v>
      </c>
      <c r="P85" s="196"/>
      <c r="Q85" s="196"/>
      <c r="R85" s="195">
        <f>IF(E85=0,0,IF(ISNUMBER(Anmeldeformular!L85),0,1))</f>
        <v>0</v>
      </c>
      <c r="S85" s="195">
        <f>IF(F85=0,0,IF(ISNUMBER(Anmeldeformular!M85),0,1))</f>
        <v>0</v>
      </c>
      <c r="T85" s="190">
        <f t="shared" si="26"/>
        <v>0</v>
      </c>
      <c r="U85" s="192">
        <f>IF(Anmeldeformular!C85="",0,1)</f>
        <v>0</v>
      </c>
    </row>
    <row r="86" spans="1:21" x14ac:dyDescent="0.25">
      <c r="A86" s="194">
        <f>Anmeldeformular!B86</f>
        <v>77</v>
      </c>
      <c r="B86" s="195">
        <f>SUM(Anmeldeformular!H86:I86)</f>
        <v>0</v>
      </c>
      <c r="C86" s="195">
        <f>IF(Anmeldeformular!J86="ja",1,0)</f>
        <v>0</v>
      </c>
      <c r="D86" s="195">
        <f>COUNTA(Anmeldeformular!K86)</f>
        <v>0</v>
      </c>
      <c r="E86" s="195">
        <f>COUNTA(Anmeldeformular!L86)</f>
        <v>0</v>
      </c>
      <c r="F86" s="195">
        <f>COUNTA(Anmeldeformular!M86)</f>
        <v>0</v>
      </c>
      <c r="G86" s="196">
        <f t="shared" si="10"/>
        <v>0</v>
      </c>
      <c r="H86" s="196">
        <f t="shared" si="18"/>
        <v>0</v>
      </c>
      <c r="I86" s="196">
        <f t="shared" si="19"/>
        <v>0</v>
      </c>
      <c r="J86" s="196">
        <f t="shared" si="20"/>
        <v>0</v>
      </c>
      <c r="K86" s="196">
        <f t="shared" si="21"/>
        <v>0</v>
      </c>
      <c r="L86" s="196">
        <f t="shared" si="22"/>
        <v>0</v>
      </c>
      <c r="M86" s="196">
        <f t="shared" si="23"/>
        <v>0</v>
      </c>
      <c r="N86" s="196">
        <f t="shared" si="24"/>
        <v>0</v>
      </c>
      <c r="O86" s="196">
        <f t="shared" si="25"/>
        <v>0</v>
      </c>
      <c r="P86" s="196"/>
      <c r="Q86" s="196"/>
      <c r="R86" s="195">
        <f>IF(E86=0,0,IF(ISNUMBER(Anmeldeformular!L86),0,1))</f>
        <v>0</v>
      </c>
      <c r="S86" s="195">
        <f>IF(F86=0,0,IF(ISNUMBER(Anmeldeformular!M86),0,1))</f>
        <v>0</v>
      </c>
      <c r="T86" s="190">
        <f t="shared" si="26"/>
        <v>0</v>
      </c>
      <c r="U86" s="192">
        <f>IF(Anmeldeformular!C86="",0,1)</f>
        <v>0</v>
      </c>
    </row>
    <row r="87" spans="1:21" x14ac:dyDescent="0.25">
      <c r="A87" s="194">
        <f>Anmeldeformular!B87</f>
        <v>78</v>
      </c>
      <c r="B87" s="195">
        <f>SUM(Anmeldeformular!H87:I87)</f>
        <v>0</v>
      </c>
      <c r="C87" s="195">
        <f>IF(Anmeldeformular!J87="ja",1,0)</f>
        <v>0</v>
      </c>
      <c r="D87" s="195">
        <f>COUNTA(Anmeldeformular!K87)</f>
        <v>0</v>
      </c>
      <c r="E87" s="195">
        <f>COUNTA(Anmeldeformular!L87)</f>
        <v>0</v>
      </c>
      <c r="F87" s="195">
        <f>COUNTA(Anmeldeformular!M87)</f>
        <v>0</v>
      </c>
      <c r="G87" s="196">
        <f t="shared" si="10"/>
        <v>0</v>
      </c>
      <c r="H87" s="196">
        <f t="shared" si="18"/>
        <v>0</v>
      </c>
      <c r="I87" s="196">
        <f t="shared" si="19"/>
        <v>0</v>
      </c>
      <c r="J87" s="196">
        <f t="shared" si="20"/>
        <v>0</v>
      </c>
      <c r="K87" s="196">
        <f t="shared" si="21"/>
        <v>0</v>
      </c>
      <c r="L87" s="196">
        <f t="shared" si="22"/>
        <v>0</v>
      </c>
      <c r="M87" s="196">
        <f t="shared" si="23"/>
        <v>0</v>
      </c>
      <c r="N87" s="196">
        <f t="shared" si="24"/>
        <v>0</v>
      </c>
      <c r="O87" s="196">
        <f t="shared" si="25"/>
        <v>0</v>
      </c>
      <c r="P87" s="196"/>
      <c r="Q87" s="196"/>
      <c r="R87" s="195">
        <f>IF(E87=0,0,IF(ISNUMBER(Anmeldeformular!L87),0,1))</f>
        <v>0</v>
      </c>
      <c r="S87" s="195">
        <f>IF(F87=0,0,IF(ISNUMBER(Anmeldeformular!M87),0,1))</f>
        <v>0</v>
      </c>
      <c r="T87" s="190">
        <f t="shared" si="26"/>
        <v>0</v>
      </c>
      <c r="U87" s="192">
        <f>IF(Anmeldeformular!C87="",0,1)</f>
        <v>0</v>
      </c>
    </row>
    <row r="88" spans="1:21" x14ac:dyDescent="0.25">
      <c r="A88" s="194">
        <f>Anmeldeformular!B88</f>
        <v>79</v>
      </c>
      <c r="B88" s="195">
        <f>SUM(Anmeldeformular!H88:I88)</f>
        <v>0</v>
      </c>
      <c r="C88" s="195">
        <f>IF(Anmeldeformular!J88="ja",1,0)</f>
        <v>0</v>
      </c>
      <c r="D88" s="195">
        <f>COUNTA(Anmeldeformular!K88)</f>
        <v>0</v>
      </c>
      <c r="E88" s="195">
        <f>COUNTA(Anmeldeformular!L88)</f>
        <v>0</v>
      </c>
      <c r="F88" s="195">
        <f>COUNTA(Anmeldeformular!M88)</f>
        <v>0</v>
      </c>
      <c r="G88" s="196">
        <f t="shared" ref="G88:G100" si="27">B88*$I$3</f>
        <v>0</v>
      </c>
      <c r="H88" s="196">
        <f t="shared" si="18"/>
        <v>0</v>
      </c>
      <c r="I88" s="196">
        <f t="shared" si="19"/>
        <v>0</v>
      </c>
      <c r="J88" s="196">
        <f t="shared" si="20"/>
        <v>0</v>
      </c>
      <c r="K88" s="196">
        <f t="shared" si="21"/>
        <v>0</v>
      </c>
      <c r="L88" s="196">
        <f t="shared" si="22"/>
        <v>0</v>
      </c>
      <c r="M88" s="196">
        <f t="shared" si="23"/>
        <v>0</v>
      </c>
      <c r="N88" s="196">
        <f t="shared" si="24"/>
        <v>0</v>
      </c>
      <c r="O88" s="196">
        <f t="shared" si="25"/>
        <v>0</v>
      </c>
      <c r="P88" s="196"/>
      <c r="Q88" s="196"/>
      <c r="R88" s="195">
        <f>IF(E88=0,0,IF(ISNUMBER(Anmeldeformular!L88),0,1))</f>
        <v>0</v>
      </c>
      <c r="S88" s="195">
        <f>IF(F88=0,0,IF(ISNUMBER(Anmeldeformular!M88),0,1))</f>
        <v>0</v>
      </c>
      <c r="T88" s="190">
        <f t="shared" si="26"/>
        <v>0</v>
      </c>
      <c r="U88" s="192">
        <f>IF(Anmeldeformular!C88="",0,1)</f>
        <v>0</v>
      </c>
    </row>
    <row r="89" spans="1:21" x14ac:dyDescent="0.25">
      <c r="A89" s="194">
        <f>Anmeldeformular!B89</f>
        <v>80</v>
      </c>
      <c r="B89" s="195">
        <f>SUM(Anmeldeformular!H89:I89)</f>
        <v>0</v>
      </c>
      <c r="C89" s="195">
        <f>IF(Anmeldeformular!J89="ja",1,0)</f>
        <v>0</v>
      </c>
      <c r="D89" s="195">
        <f>COUNTA(Anmeldeformular!K89)</f>
        <v>0</v>
      </c>
      <c r="E89" s="195">
        <f>COUNTA(Anmeldeformular!L89)</f>
        <v>0</v>
      </c>
      <c r="F89" s="195">
        <f>COUNTA(Anmeldeformular!M89)</f>
        <v>0</v>
      </c>
      <c r="G89" s="196">
        <f t="shared" si="27"/>
        <v>0</v>
      </c>
      <c r="H89" s="196">
        <f t="shared" si="18"/>
        <v>0</v>
      </c>
      <c r="I89" s="196">
        <f t="shared" si="19"/>
        <v>0</v>
      </c>
      <c r="J89" s="196">
        <f t="shared" si="20"/>
        <v>0</v>
      </c>
      <c r="K89" s="196">
        <f t="shared" si="21"/>
        <v>0</v>
      </c>
      <c r="L89" s="196">
        <f t="shared" si="22"/>
        <v>0</v>
      </c>
      <c r="M89" s="196">
        <f t="shared" si="23"/>
        <v>0</v>
      </c>
      <c r="N89" s="196">
        <f t="shared" si="24"/>
        <v>0</v>
      </c>
      <c r="O89" s="196">
        <f t="shared" si="25"/>
        <v>0</v>
      </c>
      <c r="P89" s="196"/>
      <c r="Q89" s="196"/>
      <c r="R89" s="195">
        <f>IF(E89=0,0,IF(ISNUMBER(Anmeldeformular!L89),0,1))</f>
        <v>0</v>
      </c>
      <c r="S89" s="195">
        <f>IF(F89=0,0,IF(ISNUMBER(Anmeldeformular!M89),0,1))</f>
        <v>0</v>
      </c>
      <c r="T89" s="190">
        <f t="shared" si="26"/>
        <v>0</v>
      </c>
      <c r="U89" s="192">
        <f>IF(Anmeldeformular!C89="",0,1)</f>
        <v>0</v>
      </c>
    </row>
    <row r="90" spans="1:21" x14ac:dyDescent="0.25">
      <c r="A90" s="194">
        <f>Anmeldeformular!B90</f>
        <v>81</v>
      </c>
      <c r="B90" s="195">
        <f>SUM(Anmeldeformular!H90:I90)</f>
        <v>0</v>
      </c>
      <c r="C90" s="195">
        <f>IF(Anmeldeformular!J90="ja",1,0)</f>
        <v>0</v>
      </c>
      <c r="D90" s="195">
        <f>COUNTA(Anmeldeformular!K90)</f>
        <v>0</v>
      </c>
      <c r="E90" s="195">
        <f>COUNTA(Anmeldeformular!L90)</f>
        <v>0</v>
      </c>
      <c r="F90" s="195">
        <f>COUNTA(Anmeldeformular!M90)</f>
        <v>0</v>
      </c>
      <c r="G90" s="196">
        <f t="shared" si="27"/>
        <v>0</v>
      </c>
      <c r="H90" s="196">
        <f t="shared" si="18"/>
        <v>0</v>
      </c>
      <c r="I90" s="196">
        <f t="shared" si="19"/>
        <v>0</v>
      </c>
      <c r="J90" s="196">
        <f t="shared" si="20"/>
        <v>0</v>
      </c>
      <c r="K90" s="196">
        <f t="shared" si="21"/>
        <v>0</v>
      </c>
      <c r="L90" s="196">
        <f t="shared" si="22"/>
        <v>0</v>
      </c>
      <c r="M90" s="196">
        <f t="shared" si="23"/>
        <v>0</v>
      </c>
      <c r="N90" s="196">
        <f t="shared" si="24"/>
        <v>0</v>
      </c>
      <c r="O90" s="196">
        <f t="shared" si="25"/>
        <v>0</v>
      </c>
      <c r="P90" s="196"/>
      <c r="Q90" s="196"/>
      <c r="R90" s="195">
        <f>IF(E90=0,0,IF(ISNUMBER(Anmeldeformular!L90),0,1))</f>
        <v>0</v>
      </c>
      <c r="S90" s="195">
        <f>IF(F90=0,0,IF(ISNUMBER(Anmeldeformular!M90),0,1))</f>
        <v>0</v>
      </c>
      <c r="T90" s="190">
        <f t="shared" si="26"/>
        <v>0</v>
      </c>
      <c r="U90" s="192">
        <f>IF(Anmeldeformular!C90="",0,1)</f>
        <v>0</v>
      </c>
    </row>
    <row r="91" spans="1:21" x14ac:dyDescent="0.25">
      <c r="A91" s="194">
        <f>Anmeldeformular!B91</f>
        <v>82</v>
      </c>
      <c r="B91" s="195">
        <f>SUM(Anmeldeformular!H91:I91)</f>
        <v>0</v>
      </c>
      <c r="C91" s="195">
        <f>IF(Anmeldeformular!J91="ja",1,0)</f>
        <v>0</v>
      </c>
      <c r="D91" s="195">
        <f>COUNTA(Anmeldeformular!K91)</f>
        <v>0</v>
      </c>
      <c r="E91" s="195">
        <f>COUNTA(Anmeldeformular!L91)</f>
        <v>0</v>
      </c>
      <c r="F91" s="195">
        <f>COUNTA(Anmeldeformular!M91)</f>
        <v>0</v>
      </c>
      <c r="G91" s="196">
        <f t="shared" si="27"/>
        <v>0</v>
      </c>
      <c r="H91" s="196">
        <f t="shared" si="18"/>
        <v>0</v>
      </c>
      <c r="I91" s="196">
        <f t="shared" si="19"/>
        <v>0</v>
      </c>
      <c r="J91" s="196">
        <f t="shared" si="20"/>
        <v>0</v>
      </c>
      <c r="K91" s="196">
        <f t="shared" si="21"/>
        <v>0</v>
      </c>
      <c r="L91" s="196">
        <f t="shared" si="22"/>
        <v>0</v>
      </c>
      <c r="M91" s="196">
        <f t="shared" si="23"/>
        <v>0</v>
      </c>
      <c r="N91" s="196">
        <f t="shared" si="24"/>
        <v>0</v>
      </c>
      <c r="O91" s="196">
        <f t="shared" si="25"/>
        <v>0</v>
      </c>
      <c r="P91" s="196"/>
      <c r="Q91" s="196"/>
      <c r="R91" s="195">
        <f>IF(E91=0,0,IF(ISNUMBER(Anmeldeformular!L91),0,1))</f>
        <v>0</v>
      </c>
      <c r="S91" s="195">
        <f>IF(F91=0,0,IF(ISNUMBER(Anmeldeformular!M91),0,1))</f>
        <v>0</v>
      </c>
      <c r="T91" s="190">
        <f t="shared" si="26"/>
        <v>0</v>
      </c>
      <c r="U91" s="192">
        <f>IF(Anmeldeformular!C91="",0,1)</f>
        <v>0</v>
      </c>
    </row>
    <row r="92" spans="1:21" x14ac:dyDescent="0.25">
      <c r="A92" s="194">
        <f>Anmeldeformular!B92</f>
        <v>83</v>
      </c>
      <c r="B92" s="195">
        <f>SUM(Anmeldeformular!H92:I92)</f>
        <v>0</v>
      </c>
      <c r="C92" s="195">
        <f>IF(Anmeldeformular!J92="ja",1,0)</f>
        <v>0</v>
      </c>
      <c r="D92" s="195">
        <f>COUNTA(Anmeldeformular!K92)</f>
        <v>0</v>
      </c>
      <c r="E92" s="195">
        <f>COUNTA(Anmeldeformular!L92)</f>
        <v>0</v>
      </c>
      <c r="F92" s="195">
        <f>COUNTA(Anmeldeformular!M92)</f>
        <v>0</v>
      </c>
      <c r="G92" s="196">
        <f t="shared" si="27"/>
        <v>0</v>
      </c>
      <c r="H92" s="196">
        <f t="shared" si="18"/>
        <v>0</v>
      </c>
      <c r="I92" s="196">
        <f t="shared" si="19"/>
        <v>0</v>
      </c>
      <c r="J92" s="196">
        <f t="shared" si="20"/>
        <v>0</v>
      </c>
      <c r="K92" s="196">
        <f t="shared" si="21"/>
        <v>0</v>
      </c>
      <c r="L92" s="196">
        <f t="shared" si="22"/>
        <v>0</v>
      </c>
      <c r="M92" s="196">
        <f t="shared" si="23"/>
        <v>0</v>
      </c>
      <c r="N92" s="196">
        <f t="shared" si="24"/>
        <v>0</v>
      </c>
      <c r="O92" s="196">
        <f t="shared" si="25"/>
        <v>0</v>
      </c>
      <c r="P92" s="196"/>
      <c r="Q92" s="196"/>
      <c r="R92" s="195">
        <f>IF(E92=0,0,IF(ISNUMBER(Anmeldeformular!L92),0,1))</f>
        <v>0</v>
      </c>
      <c r="S92" s="195">
        <f>IF(F92=0,0,IF(ISNUMBER(Anmeldeformular!M92),0,1))</f>
        <v>0</v>
      </c>
      <c r="T92" s="190">
        <f t="shared" si="26"/>
        <v>0</v>
      </c>
      <c r="U92" s="192">
        <f>IF(Anmeldeformular!C92="",0,1)</f>
        <v>0</v>
      </c>
    </row>
    <row r="93" spans="1:21" x14ac:dyDescent="0.25">
      <c r="A93" s="194">
        <f>Anmeldeformular!B93</f>
        <v>84</v>
      </c>
      <c r="B93" s="195">
        <f>SUM(Anmeldeformular!H93:I93)</f>
        <v>0</v>
      </c>
      <c r="C93" s="195">
        <f>IF(Anmeldeformular!J93="ja",1,0)</f>
        <v>0</v>
      </c>
      <c r="D93" s="195">
        <f>COUNTA(Anmeldeformular!K93)</f>
        <v>0</v>
      </c>
      <c r="E93" s="195">
        <f>COUNTA(Anmeldeformular!L93)</f>
        <v>0</v>
      </c>
      <c r="F93" s="195">
        <f>COUNTA(Anmeldeformular!M93)</f>
        <v>0</v>
      </c>
      <c r="G93" s="196">
        <f t="shared" si="27"/>
        <v>0</v>
      </c>
      <c r="H93" s="196">
        <f t="shared" si="18"/>
        <v>0</v>
      </c>
      <c r="I93" s="196">
        <f t="shared" si="19"/>
        <v>0</v>
      </c>
      <c r="J93" s="196">
        <f t="shared" si="20"/>
        <v>0</v>
      </c>
      <c r="K93" s="196">
        <f t="shared" si="21"/>
        <v>0</v>
      </c>
      <c r="L93" s="196">
        <f t="shared" si="22"/>
        <v>0</v>
      </c>
      <c r="M93" s="196">
        <f t="shared" si="23"/>
        <v>0</v>
      </c>
      <c r="N93" s="196">
        <f t="shared" si="24"/>
        <v>0</v>
      </c>
      <c r="O93" s="196">
        <f t="shared" si="25"/>
        <v>0</v>
      </c>
      <c r="P93" s="196"/>
      <c r="Q93" s="196"/>
      <c r="R93" s="195">
        <f>IF(E93=0,0,IF(ISNUMBER(Anmeldeformular!L93),0,1))</f>
        <v>0</v>
      </c>
      <c r="S93" s="195">
        <f>IF(F93=0,0,IF(ISNUMBER(Anmeldeformular!M93),0,1))</f>
        <v>0</v>
      </c>
      <c r="T93" s="190">
        <f t="shared" si="26"/>
        <v>0</v>
      </c>
      <c r="U93" s="192">
        <f>IF(Anmeldeformular!C93="",0,1)</f>
        <v>0</v>
      </c>
    </row>
    <row r="94" spans="1:21" x14ac:dyDescent="0.25">
      <c r="A94" s="194">
        <f>Anmeldeformular!B94</f>
        <v>85</v>
      </c>
      <c r="B94" s="195">
        <f>SUM(Anmeldeformular!H94:I94)</f>
        <v>0</v>
      </c>
      <c r="C94" s="195">
        <f>IF(Anmeldeformular!J94="ja",1,0)</f>
        <v>0</v>
      </c>
      <c r="D94" s="195">
        <f>COUNTA(Anmeldeformular!K94)</f>
        <v>0</v>
      </c>
      <c r="E94" s="195">
        <f>COUNTA(Anmeldeformular!L94)</f>
        <v>0</v>
      </c>
      <c r="F94" s="195">
        <f>COUNTA(Anmeldeformular!M94)</f>
        <v>0</v>
      </c>
      <c r="G94" s="196">
        <f t="shared" si="27"/>
        <v>0</v>
      </c>
      <c r="H94" s="196">
        <f t="shared" si="18"/>
        <v>0</v>
      </c>
      <c r="I94" s="196">
        <f t="shared" si="19"/>
        <v>0</v>
      </c>
      <c r="J94" s="196">
        <f t="shared" si="20"/>
        <v>0</v>
      </c>
      <c r="K94" s="196">
        <f t="shared" si="21"/>
        <v>0</v>
      </c>
      <c r="L94" s="196">
        <f t="shared" si="22"/>
        <v>0</v>
      </c>
      <c r="M94" s="196">
        <f t="shared" si="23"/>
        <v>0</v>
      </c>
      <c r="N94" s="196">
        <f t="shared" si="24"/>
        <v>0</v>
      </c>
      <c r="O94" s="196">
        <f t="shared" si="25"/>
        <v>0</v>
      </c>
      <c r="P94" s="196"/>
      <c r="Q94" s="196"/>
      <c r="R94" s="195">
        <f>IF(E94=0,0,IF(ISNUMBER(Anmeldeformular!L94),0,1))</f>
        <v>0</v>
      </c>
      <c r="S94" s="195">
        <f>IF(F94=0,0,IF(ISNUMBER(Anmeldeformular!M94),0,1))</f>
        <v>0</v>
      </c>
      <c r="T94" s="190">
        <f t="shared" si="26"/>
        <v>0</v>
      </c>
      <c r="U94" s="192">
        <f>IF(Anmeldeformular!C94="",0,1)</f>
        <v>0</v>
      </c>
    </row>
    <row r="95" spans="1:21" x14ac:dyDescent="0.25">
      <c r="A95" s="194">
        <f>Anmeldeformular!B95</f>
        <v>86</v>
      </c>
      <c r="B95" s="195">
        <f>SUM(Anmeldeformular!H95:I95)</f>
        <v>0</v>
      </c>
      <c r="C95" s="195">
        <f>IF(Anmeldeformular!J95="ja",1,0)</f>
        <v>0</v>
      </c>
      <c r="D95" s="195">
        <f>COUNTA(Anmeldeformular!K95)</f>
        <v>0</v>
      </c>
      <c r="E95" s="195">
        <f>COUNTA(Anmeldeformular!L95)</f>
        <v>0</v>
      </c>
      <c r="F95" s="195">
        <f>COUNTA(Anmeldeformular!M95)</f>
        <v>0</v>
      </c>
      <c r="G95" s="196">
        <f t="shared" si="27"/>
        <v>0</v>
      </c>
      <c r="H95" s="196">
        <f t="shared" si="18"/>
        <v>0</v>
      </c>
      <c r="I95" s="196">
        <f t="shared" si="19"/>
        <v>0</v>
      </c>
      <c r="J95" s="196">
        <f t="shared" si="20"/>
        <v>0</v>
      </c>
      <c r="K95" s="196">
        <f t="shared" si="21"/>
        <v>0</v>
      </c>
      <c r="L95" s="196">
        <f t="shared" si="22"/>
        <v>0</v>
      </c>
      <c r="M95" s="196">
        <f t="shared" si="23"/>
        <v>0</v>
      </c>
      <c r="N95" s="196">
        <f t="shared" si="24"/>
        <v>0</v>
      </c>
      <c r="O95" s="196">
        <f t="shared" si="25"/>
        <v>0</v>
      </c>
      <c r="P95" s="196"/>
      <c r="Q95" s="196"/>
      <c r="R95" s="195">
        <f>IF(E95=0,0,IF(ISNUMBER(Anmeldeformular!L95),0,1))</f>
        <v>0</v>
      </c>
      <c r="S95" s="195">
        <f>IF(F95=0,0,IF(ISNUMBER(Anmeldeformular!M95),0,1))</f>
        <v>0</v>
      </c>
      <c r="T95" s="190">
        <f t="shared" si="26"/>
        <v>0</v>
      </c>
      <c r="U95" s="192">
        <f>IF(Anmeldeformular!C95="",0,1)</f>
        <v>0</v>
      </c>
    </row>
    <row r="96" spans="1:21" x14ac:dyDescent="0.25">
      <c r="A96" s="194">
        <f>Anmeldeformular!B96</f>
        <v>87</v>
      </c>
      <c r="B96" s="195">
        <f>SUM(Anmeldeformular!H96:I96)</f>
        <v>0</v>
      </c>
      <c r="C96" s="195">
        <f>IF(Anmeldeformular!J96="ja",1,0)</f>
        <v>0</v>
      </c>
      <c r="D96" s="195">
        <f>COUNTA(Anmeldeformular!K96)</f>
        <v>0</v>
      </c>
      <c r="E96" s="195">
        <f>COUNTA(Anmeldeformular!L96)</f>
        <v>0</v>
      </c>
      <c r="F96" s="195">
        <f>COUNTA(Anmeldeformular!M96)</f>
        <v>0</v>
      </c>
      <c r="G96" s="196">
        <f t="shared" si="27"/>
        <v>0</v>
      </c>
      <c r="H96" s="196">
        <f t="shared" si="18"/>
        <v>0</v>
      </c>
      <c r="I96" s="196">
        <f t="shared" si="19"/>
        <v>0</v>
      </c>
      <c r="J96" s="196">
        <f t="shared" si="20"/>
        <v>0</v>
      </c>
      <c r="K96" s="196">
        <f t="shared" si="21"/>
        <v>0</v>
      </c>
      <c r="L96" s="196">
        <f t="shared" si="22"/>
        <v>0</v>
      </c>
      <c r="M96" s="196">
        <f t="shared" si="23"/>
        <v>0</v>
      </c>
      <c r="N96" s="196">
        <f t="shared" si="24"/>
        <v>0</v>
      </c>
      <c r="O96" s="196">
        <f t="shared" si="25"/>
        <v>0</v>
      </c>
      <c r="P96" s="196"/>
      <c r="Q96" s="196"/>
      <c r="R96" s="195">
        <f>IF(E96=0,0,IF(ISNUMBER(Anmeldeformular!L96),0,1))</f>
        <v>0</v>
      </c>
      <c r="S96" s="195">
        <f>IF(F96=0,0,IF(ISNUMBER(Anmeldeformular!M96),0,1))</f>
        <v>0</v>
      </c>
      <c r="T96" s="190">
        <f t="shared" si="26"/>
        <v>0</v>
      </c>
      <c r="U96" s="192">
        <f>IF(Anmeldeformular!C96="",0,1)</f>
        <v>0</v>
      </c>
    </row>
    <row r="97" spans="1:21" x14ac:dyDescent="0.25">
      <c r="A97" s="194">
        <f>Anmeldeformular!B97</f>
        <v>88</v>
      </c>
      <c r="B97" s="195">
        <f>SUM(Anmeldeformular!H97:I97)</f>
        <v>0</v>
      </c>
      <c r="C97" s="195">
        <f>IF(Anmeldeformular!J97="ja",1,0)</f>
        <v>0</v>
      </c>
      <c r="D97" s="195">
        <f>COUNTA(Anmeldeformular!K97)</f>
        <v>0</v>
      </c>
      <c r="E97" s="195">
        <f>COUNTA(Anmeldeformular!L97)</f>
        <v>0</v>
      </c>
      <c r="F97" s="195">
        <f>COUNTA(Anmeldeformular!M97)</f>
        <v>0</v>
      </c>
      <c r="G97" s="196">
        <f t="shared" si="27"/>
        <v>0</v>
      </c>
      <c r="H97" s="196">
        <f t="shared" si="18"/>
        <v>0</v>
      </c>
      <c r="I97" s="196">
        <f t="shared" si="19"/>
        <v>0</v>
      </c>
      <c r="J97" s="196">
        <f t="shared" si="20"/>
        <v>0</v>
      </c>
      <c r="K97" s="196">
        <f t="shared" si="21"/>
        <v>0</v>
      </c>
      <c r="L97" s="196">
        <f t="shared" si="22"/>
        <v>0</v>
      </c>
      <c r="M97" s="196">
        <f t="shared" si="23"/>
        <v>0</v>
      </c>
      <c r="N97" s="196">
        <f t="shared" si="24"/>
        <v>0</v>
      </c>
      <c r="O97" s="196">
        <f t="shared" si="25"/>
        <v>0</v>
      </c>
      <c r="P97" s="196"/>
      <c r="Q97" s="196"/>
      <c r="R97" s="195">
        <f>IF(E97=0,0,IF(ISNUMBER(Anmeldeformular!L97),0,1))</f>
        <v>0</v>
      </c>
      <c r="S97" s="195">
        <f>IF(F97=0,0,IF(ISNUMBER(Anmeldeformular!M97),0,1))</f>
        <v>0</v>
      </c>
      <c r="T97" s="190">
        <f t="shared" si="26"/>
        <v>0</v>
      </c>
      <c r="U97" s="192">
        <f>IF(Anmeldeformular!C97="",0,1)</f>
        <v>0</v>
      </c>
    </row>
    <row r="98" spans="1:21" x14ac:dyDescent="0.25">
      <c r="A98" s="194">
        <f>Anmeldeformular!B98</f>
        <v>89</v>
      </c>
      <c r="B98" s="195">
        <f>SUM(Anmeldeformular!H98:I98)</f>
        <v>0</v>
      </c>
      <c r="C98" s="195">
        <f>IF(Anmeldeformular!J98="ja",1,0)</f>
        <v>0</v>
      </c>
      <c r="D98" s="195">
        <f>COUNTA(Anmeldeformular!K98)</f>
        <v>0</v>
      </c>
      <c r="E98" s="195">
        <f>COUNTA(Anmeldeformular!L98)</f>
        <v>0</v>
      </c>
      <c r="F98" s="195">
        <f>COUNTA(Anmeldeformular!M98)</f>
        <v>0</v>
      </c>
      <c r="G98" s="196">
        <f t="shared" si="27"/>
        <v>0</v>
      </c>
      <c r="H98" s="196">
        <f t="shared" si="18"/>
        <v>0</v>
      </c>
      <c r="I98" s="196">
        <f t="shared" si="19"/>
        <v>0</v>
      </c>
      <c r="J98" s="196">
        <f t="shared" si="20"/>
        <v>0</v>
      </c>
      <c r="K98" s="196">
        <f t="shared" si="21"/>
        <v>0</v>
      </c>
      <c r="L98" s="196">
        <f t="shared" si="22"/>
        <v>0</v>
      </c>
      <c r="M98" s="196">
        <f t="shared" si="23"/>
        <v>0</v>
      </c>
      <c r="N98" s="196">
        <f t="shared" si="24"/>
        <v>0</v>
      </c>
      <c r="O98" s="196">
        <f t="shared" si="25"/>
        <v>0</v>
      </c>
      <c r="P98" s="196"/>
      <c r="Q98" s="196"/>
      <c r="R98" s="195">
        <f>IF(E98=0,0,IF(ISNUMBER(Anmeldeformular!L98),0,1))</f>
        <v>0</v>
      </c>
      <c r="S98" s="195">
        <f>IF(F98=0,0,IF(ISNUMBER(Anmeldeformular!M98),0,1))</f>
        <v>0</v>
      </c>
      <c r="T98" s="190">
        <f t="shared" si="26"/>
        <v>0</v>
      </c>
      <c r="U98" s="192">
        <f>IF(Anmeldeformular!C98="",0,1)</f>
        <v>0</v>
      </c>
    </row>
    <row r="99" spans="1:21" x14ac:dyDescent="0.25">
      <c r="A99" s="194">
        <f>Anmeldeformular!B99</f>
        <v>90</v>
      </c>
      <c r="B99" s="195">
        <f>SUM(Anmeldeformular!H99:I99)</f>
        <v>0</v>
      </c>
      <c r="C99" s="195">
        <f>IF(Anmeldeformular!J99="ja",1,0)</f>
        <v>0</v>
      </c>
      <c r="D99" s="195">
        <f>COUNTA(Anmeldeformular!K99)</f>
        <v>0</v>
      </c>
      <c r="E99" s="195">
        <f>COUNTA(Anmeldeformular!L99)</f>
        <v>0</v>
      </c>
      <c r="F99" s="195">
        <f>COUNTA(Anmeldeformular!M99)</f>
        <v>0</v>
      </c>
      <c r="G99" s="196">
        <f t="shared" si="27"/>
        <v>0</v>
      </c>
      <c r="H99" s="196">
        <f t="shared" si="18"/>
        <v>0</v>
      </c>
      <c r="I99" s="196">
        <f t="shared" si="19"/>
        <v>0</v>
      </c>
      <c r="J99" s="196">
        <f t="shared" si="20"/>
        <v>0</v>
      </c>
      <c r="K99" s="196">
        <f t="shared" si="21"/>
        <v>0</v>
      </c>
      <c r="L99" s="196">
        <f t="shared" si="22"/>
        <v>0</v>
      </c>
      <c r="M99" s="196">
        <f t="shared" si="23"/>
        <v>0</v>
      </c>
      <c r="N99" s="196">
        <f t="shared" si="24"/>
        <v>0</v>
      </c>
      <c r="O99" s="196">
        <f t="shared" si="25"/>
        <v>0</v>
      </c>
      <c r="P99" s="196"/>
      <c r="Q99" s="196"/>
      <c r="R99" s="195">
        <f>IF(E99=0,0,IF(ISNUMBER(Anmeldeformular!L99),0,1))</f>
        <v>0</v>
      </c>
      <c r="S99" s="195">
        <f>IF(F99=0,0,IF(ISNUMBER(Anmeldeformular!M99),0,1))</f>
        <v>0</v>
      </c>
      <c r="T99" s="190">
        <f t="shared" si="26"/>
        <v>0</v>
      </c>
      <c r="U99" s="192">
        <f>IF(Anmeldeformular!C99="",0,1)</f>
        <v>0</v>
      </c>
    </row>
    <row r="100" spans="1:21" x14ac:dyDescent="0.25">
      <c r="A100" s="194">
        <f>Anmeldeformular!B100</f>
        <v>91</v>
      </c>
      <c r="B100" s="195">
        <f>SUM(Anmeldeformular!H100:I100)</f>
        <v>0</v>
      </c>
      <c r="C100" s="195">
        <f>IF(Anmeldeformular!J100="ja",1,0)</f>
        <v>0</v>
      </c>
      <c r="D100" s="195">
        <f>COUNTA(Anmeldeformular!K100)</f>
        <v>0</v>
      </c>
      <c r="E100" s="195">
        <f>COUNTA(Anmeldeformular!L100)</f>
        <v>0</v>
      </c>
      <c r="F100" s="195">
        <f>COUNTA(Anmeldeformular!M100)</f>
        <v>0</v>
      </c>
      <c r="G100" s="196">
        <f t="shared" si="27"/>
        <v>0</v>
      </c>
      <c r="H100" s="196">
        <f t="shared" si="18"/>
        <v>0</v>
      </c>
      <c r="I100" s="196">
        <f t="shared" si="19"/>
        <v>0</v>
      </c>
      <c r="J100" s="196">
        <f t="shared" si="20"/>
        <v>0</v>
      </c>
      <c r="K100" s="196">
        <f t="shared" si="21"/>
        <v>0</v>
      </c>
      <c r="L100" s="196">
        <f t="shared" si="22"/>
        <v>0</v>
      </c>
      <c r="M100" s="196">
        <f t="shared" si="23"/>
        <v>0</v>
      </c>
      <c r="N100" s="196">
        <f t="shared" si="24"/>
        <v>0</v>
      </c>
      <c r="O100" s="196">
        <f t="shared" si="25"/>
        <v>0</v>
      </c>
      <c r="P100" s="196"/>
      <c r="Q100" s="196"/>
      <c r="R100" s="195">
        <f>IF(E100=0,0,IF(ISNUMBER(Anmeldeformular!L100),0,1))</f>
        <v>0</v>
      </c>
      <c r="S100" s="195">
        <f>IF(F100=0,0,IF(ISNUMBER(Anmeldeformular!M100),0,1))</f>
        <v>0</v>
      </c>
      <c r="T100" s="190">
        <f t="shared" si="26"/>
        <v>0</v>
      </c>
      <c r="U100" s="192">
        <f>IF(Anmeldeformular!C100="",0,1)</f>
        <v>0</v>
      </c>
    </row>
    <row r="101" spans="1:21" x14ac:dyDescent="0.25">
      <c r="A101" s="194">
        <f>Anmeldeformular!B101</f>
        <v>92</v>
      </c>
      <c r="B101" s="195">
        <f>SUM(Anmeldeformular!H101:I101)</f>
        <v>0</v>
      </c>
      <c r="C101" s="195">
        <f>IF(Anmeldeformular!J101="ja",1,0)</f>
        <v>0</v>
      </c>
      <c r="D101" s="195">
        <f>COUNTA(Anmeldeformular!K101)</f>
        <v>0</v>
      </c>
      <c r="E101" s="195">
        <f>COUNTA(Anmeldeformular!L101)</f>
        <v>0</v>
      </c>
      <c r="F101" s="195">
        <f>COUNTA(Anmeldeformular!M101)</f>
        <v>0</v>
      </c>
      <c r="G101" s="196">
        <f>B101*$I$3</f>
        <v>0</v>
      </c>
      <c r="H101" s="196">
        <f t="shared" si="18"/>
        <v>0</v>
      </c>
      <c r="I101" s="196">
        <f t="shared" si="19"/>
        <v>0</v>
      </c>
      <c r="J101" s="196">
        <f t="shared" si="20"/>
        <v>0</v>
      </c>
      <c r="K101" s="196">
        <f t="shared" si="21"/>
        <v>0</v>
      </c>
      <c r="L101" s="196">
        <f t="shared" si="22"/>
        <v>0</v>
      </c>
      <c r="M101" s="196">
        <f t="shared" si="23"/>
        <v>0</v>
      </c>
      <c r="N101" s="196">
        <f t="shared" si="24"/>
        <v>0</v>
      </c>
      <c r="O101" s="196">
        <f t="shared" si="25"/>
        <v>0</v>
      </c>
      <c r="P101" s="196"/>
      <c r="Q101" s="196"/>
      <c r="R101" s="195">
        <f>IF(E101=0,0,IF(ISNUMBER(Anmeldeformular!L101),0,1))</f>
        <v>0</v>
      </c>
      <c r="S101" s="195">
        <f>IF(F101=0,0,IF(ISNUMBER(Anmeldeformular!M101),0,1))</f>
        <v>0</v>
      </c>
      <c r="T101" s="190">
        <f t="shared" si="26"/>
        <v>0</v>
      </c>
      <c r="U101" s="192">
        <f>IF(Anmeldeformular!C101="",0,1)</f>
        <v>0</v>
      </c>
    </row>
    <row r="102" spans="1:21" x14ac:dyDescent="0.25">
      <c r="A102" s="194">
        <f>Anmeldeformular!B102</f>
        <v>93</v>
      </c>
      <c r="B102" s="195">
        <f>SUM(Anmeldeformular!H102:I102)</f>
        <v>0</v>
      </c>
      <c r="C102" s="195">
        <f>IF(Anmeldeformular!J102="ja",1,0)</f>
        <v>0</v>
      </c>
      <c r="D102" s="195">
        <f>COUNTA(Anmeldeformular!K102)</f>
        <v>0</v>
      </c>
      <c r="E102" s="195">
        <f>COUNTA(Anmeldeformular!L102)</f>
        <v>0</v>
      </c>
      <c r="F102" s="195">
        <f>COUNTA(Anmeldeformular!M102)</f>
        <v>0</v>
      </c>
      <c r="G102" s="196">
        <f>B102*$I$3</f>
        <v>0</v>
      </c>
      <c r="H102" s="196">
        <f t="shared" si="18"/>
        <v>0</v>
      </c>
      <c r="I102" s="196">
        <f t="shared" si="19"/>
        <v>0</v>
      </c>
      <c r="J102" s="196">
        <f t="shared" si="20"/>
        <v>0</v>
      </c>
      <c r="K102" s="196">
        <f t="shared" si="21"/>
        <v>0</v>
      </c>
      <c r="L102" s="196">
        <f t="shared" si="22"/>
        <v>0</v>
      </c>
      <c r="M102" s="196">
        <f t="shared" si="23"/>
        <v>0</v>
      </c>
      <c r="N102" s="196">
        <f t="shared" si="24"/>
        <v>0</v>
      </c>
      <c r="O102" s="196">
        <f t="shared" si="25"/>
        <v>0</v>
      </c>
      <c r="P102" s="196"/>
      <c r="Q102" s="196"/>
      <c r="R102" s="195">
        <f>IF(E102=0,0,IF(ISNUMBER(Anmeldeformular!L102),0,1))</f>
        <v>0</v>
      </c>
      <c r="S102" s="195">
        <f>IF(F102=0,0,IF(ISNUMBER(Anmeldeformular!M102),0,1))</f>
        <v>0</v>
      </c>
      <c r="T102" s="190">
        <f t="shared" si="26"/>
        <v>0</v>
      </c>
      <c r="U102" s="192">
        <f>IF(Anmeldeformular!C102="",0,1)</f>
        <v>0</v>
      </c>
    </row>
    <row r="103" spans="1:21" x14ac:dyDescent="0.25">
      <c r="A103" s="194">
        <f>Anmeldeformular!B103</f>
        <v>94</v>
      </c>
      <c r="B103" s="195">
        <f>SUM(Anmeldeformular!H103:I103)</f>
        <v>0</v>
      </c>
      <c r="C103" s="195">
        <f>IF(Anmeldeformular!J103="ja",1,0)</f>
        <v>0</v>
      </c>
      <c r="D103" s="195">
        <f>COUNTA(Anmeldeformular!K103)</f>
        <v>0</v>
      </c>
      <c r="E103" s="195">
        <f>COUNTA(Anmeldeformular!L103)</f>
        <v>0</v>
      </c>
      <c r="F103" s="195">
        <f>COUNTA(Anmeldeformular!M103)</f>
        <v>0</v>
      </c>
      <c r="G103" s="196">
        <f t="shared" ref="G103:G106" si="28">B103*$I$3</f>
        <v>0</v>
      </c>
      <c r="H103" s="196">
        <f t="shared" si="18"/>
        <v>0</v>
      </c>
      <c r="I103" s="196">
        <f t="shared" si="19"/>
        <v>0</v>
      </c>
      <c r="J103" s="196">
        <f t="shared" si="20"/>
        <v>0</v>
      </c>
      <c r="K103" s="196">
        <f t="shared" si="21"/>
        <v>0</v>
      </c>
      <c r="L103" s="196">
        <f t="shared" si="22"/>
        <v>0</v>
      </c>
      <c r="M103" s="196">
        <f t="shared" si="23"/>
        <v>0</v>
      </c>
      <c r="N103" s="196">
        <f t="shared" si="24"/>
        <v>0</v>
      </c>
      <c r="O103" s="196">
        <f t="shared" si="25"/>
        <v>0</v>
      </c>
      <c r="P103" s="196"/>
      <c r="Q103" s="196"/>
      <c r="R103" s="195">
        <f>IF(E103=0,0,IF(ISNUMBER(Anmeldeformular!L103),0,1))</f>
        <v>0</v>
      </c>
      <c r="S103" s="195">
        <f>IF(F103=0,0,IF(ISNUMBER(Anmeldeformular!M103),0,1))</f>
        <v>0</v>
      </c>
      <c r="T103" s="190">
        <f t="shared" si="26"/>
        <v>0</v>
      </c>
      <c r="U103" s="192">
        <f>IF(Anmeldeformular!C103="",0,1)</f>
        <v>0</v>
      </c>
    </row>
    <row r="104" spans="1:21" x14ac:dyDescent="0.25">
      <c r="A104" s="194">
        <f>Anmeldeformular!B104</f>
        <v>95</v>
      </c>
      <c r="B104" s="195">
        <f>SUM(Anmeldeformular!H104:I104)</f>
        <v>0</v>
      </c>
      <c r="C104" s="195">
        <f>IF(Anmeldeformular!J104="ja",1,0)</f>
        <v>0</v>
      </c>
      <c r="D104" s="195">
        <f>COUNTA(Anmeldeformular!K104)</f>
        <v>0</v>
      </c>
      <c r="E104" s="195">
        <f>COUNTA(Anmeldeformular!L104)</f>
        <v>0</v>
      </c>
      <c r="F104" s="195">
        <f>COUNTA(Anmeldeformular!M104)</f>
        <v>0</v>
      </c>
      <c r="G104" s="196">
        <f t="shared" si="28"/>
        <v>0</v>
      </c>
      <c r="H104" s="196">
        <f t="shared" ref="H104:H109" si="29">IF($U$5=0,IF(SUM($C104:$F104)&gt;0,$C$2,0),0)</f>
        <v>0</v>
      </c>
      <c r="I104" s="196">
        <f t="shared" ref="I104:I109" si="30">IF($U$5=1,IF(SUM($C104:$F104)&gt;0,IF($L$2=1,$C$3,$C$2),0),0)</f>
        <v>0</v>
      </c>
      <c r="J104" s="196">
        <f t="shared" ref="J104:J109" si="31">IF($U$5=2,IF(SUM($C104:$F104)&gt;0,$C$2+(SUM($C104:$F104)-1)*$C$4,0),0)</f>
        <v>0</v>
      </c>
      <c r="K104" s="196">
        <f t="shared" ref="K104:K109" si="32">IF($U$5=3,IF(SUM($C104:$F104)&gt;0,IF($L$2=1,$C$3+(SUM($C104:$F104)-1)*$C$4,$C$2+(SUM($C104:$F104)-1)*$C$4),0),0)</f>
        <v>0</v>
      </c>
      <c r="L104" s="196">
        <f t="shared" ref="L104:L109" si="33">IF($U$5=4,IF(SUM($C104:$D104)&gt;0,$C$2,IF(SUM($E104:$F104)&gt;0,$F$3,0)),0)</f>
        <v>0</v>
      </c>
      <c r="M104" s="196">
        <f t="shared" ref="M104:M109" si="34">IF($U$5=5,IF(SUM($C104:$D104)&gt;0,IF($L$2=1,$C$3,$C$2),IF(SUM($E104:$F104)&gt;0,IF($L$2=1,$F$4,$F$3),0)),0)</f>
        <v>0</v>
      </c>
      <c r="N104" s="196">
        <f t="shared" ref="N104:N109" si="35">IF($U$5=6,SUM(SUM($C104:$D104)*$C$2,SUM($E104:$F104)*$C$5,),0)</f>
        <v>0</v>
      </c>
      <c r="O104" s="196">
        <f t="shared" si="25"/>
        <v>0</v>
      </c>
      <c r="P104" s="196"/>
      <c r="Q104" s="196"/>
      <c r="R104" s="195">
        <f>IF(E104=0,0,IF(ISNUMBER(Anmeldeformular!L104),0,1))</f>
        <v>0</v>
      </c>
      <c r="S104" s="195">
        <f>IF(F104=0,0,IF(ISNUMBER(Anmeldeformular!M104),0,1))</f>
        <v>0</v>
      </c>
      <c r="T104" s="190">
        <f t="shared" si="26"/>
        <v>0</v>
      </c>
      <c r="U104" s="192">
        <f>IF(Anmeldeformular!C104="",0,1)</f>
        <v>0</v>
      </c>
    </row>
    <row r="105" spans="1:21" x14ac:dyDescent="0.25">
      <c r="A105" s="194">
        <f>Anmeldeformular!B105</f>
        <v>96</v>
      </c>
      <c r="B105" s="195">
        <f>SUM(Anmeldeformular!H105:I105)</f>
        <v>0</v>
      </c>
      <c r="C105" s="195">
        <f>IF(Anmeldeformular!J105="ja",1,0)</f>
        <v>0</v>
      </c>
      <c r="D105" s="195">
        <f>COUNTA(Anmeldeformular!K105)</f>
        <v>0</v>
      </c>
      <c r="E105" s="195">
        <f>COUNTA(Anmeldeformular!L105)</f>
        <v>0</v>
      </c>
      <c r="F105" s="195">
        <f>COUNTA(Anmeldeformular!M105)</f>
        <v>0</v>
      </c>
      <c r="G105" s="196">
        <f t="shared" si="28"/>
        <v>0</v>
      </c>
      <c r="H105" s="196">
        <f t="shared" si="29"/>
        <v>0</v>
      </c>
      <c r="I105" s="196">
        <f t="shared" si="30"/>
        <v>0</v>
      </c>
      <c r="J105" s="196">
        <f t="shared" si="31"/>
        <v>0</v>
      </c>
      <c r="K105" s="196">
        <f t="shared" si="32"/>
        <v>0</v>
      </c>
      <c r="L105" s="196">
        <f t="shared" si="33"/>
        <v>0</v>
      </c>
      <c r="M105" s="196">
        <f t="shared" si="34"/>
        <v>0</v>
      </c>
      <c r="N105" s="196">
        <f t="shared" si="35"/>
        <v>0</v>
      </c>
      <c r="O105" s="196">
        <f t="shared" si="25"/>
        <v>0</v>
      </c>
      <c r="P105" s="196"/>
      <c r="Q105" s="196"/>
      <c r="R105" s="195">
        <f>IF(E105=0,0,IF(ISNUMBER(Anmeldeformular!L105),0,1))</f>
        <v>0</v>
      </c>
      <c r="S105" s="195">
        <f>IF(F105=0,0,IF(ISNUMBER(Anmeldeformular!M105),0,1))</f>
        <v>0</v>
      </c>
      <c r="T105" s="190">
        <f t="shared" si="26"/>
        <v>0</v>
      </c>
      <c r="U105" s="192">
        <f>IF(Anmeldeformular!C105="",0,1)</f>
        <v>0</v>
      </c>
    </row>
    <row r="106" spans="1:21" x14ac:dyDescent="0.25">
      <c r="A106" s="194">
        <f>Anmeldeformular!B106</f>
        <v>97</v>
      </c>
      <c r="B106" s="195">
        <f>SUM(Anmeldeformular!H106:I106)</f>
        <v>0</v>
      </c>
      <c r="C106" s="195">
        <f>IF(Anmeldeformular!J106="ja",1,0)</f>
        <v>0</v>
      </c>
      <c r="D106" s="195">
        <f>COUNTA(Anmeldeformular!K106)</f>
        <v>0</v>
      </c>
      <c r="E106" s="195">
        <f>COUNTA(Anmeldeformular!L106)</f>
        <v>0</v>
      </c>
      <c r="F106" s="195">
        <f>COUNTA(Anmeldeformular!M106)</f>
        <v>0</v>
      </c>
      <c r="G106" s="196">
        <f t="shared" si="28"/>
        <v>0</v>
      </c>
      <c r="H106" s="196">
        <f t="shared" si="29"/>
        <v>0</v>
      </c>
      <c r="I106" s="196">
        <f t="shared" si="30"/>
        <v>0</v>
      </c>
      <c r="J106" s="196">
        <f t="shared" si="31"/>
        <v>0</v>
      </c>
      <c r="K106" s="196">
        <f t="shared" si="32"/>
        <v>0</v>
      </c>
      <c r="L106" s="196">
        <f t="shared" si="33"/>
        <v>0</v>
      </c>
      <c r="M106" s="196">
        <f t="shared" si="34"/>
        <v>0</v>
      </c>
      <c r="N106" s="196">
        <f t="shared" si="35"/>
        <v>0</v>
      </c>
      <c r="O106" s="196">
        <f t="shared" si="25"/>
        <v>0</v>
      </c>
      <c r="P106" s="196"/>
      <c r="Q106" s="196"/>
      <c r="R106" s="195">
        <f>IF(E106=0,0,IF(ISNUMBER(Anmeldeformular!L106),0,1))</f>
        <v>0</v>
      </c>
      <c r="S106" s="195">
        <f>IF(F106=0,0,IF(ISNUMBER(Anmeldeformular!M106),0,1))</f>
        <v>0</v>
      </c>
      <c r="T106" s="190">
        <f t="shared" si="26"/>
        <v>0</v>
      </c>
      <c r="U106" s="192">
        <f>IF(Anmeldeformular!C106="",0,1)</f>
        <v>0</v>
      </c>
    </row>
    <row r="107" spans="1:21" x14ac:dyDescent="0.25">
      <c r="A107" s="194">
        <f>Anmeldeformular!B107</f>
        <v>98</v>
      </c>
      <c r="B107" s="195">
        <f>SUM(Anmeldeformular!H107:I107)</f>
        <v>0</v>
      </c>
      <c r="C107" s="195">
        <f>IF(Anmeldeformular!J107="ja",1,0)</f>
        <v>0</v>
      </c>
      <c r="D107" s="195">
        <f>COUNTA(Anmeldeformular!K107)</f>
        <v>0</v>
      </c>
      <c r="E107" s="195">
        <f>COUNTA(Anmeldeformular!L107)</f>
        <v>0</v>
      </c>
      <c r="F107" s="195">
        <f>COUNTA(Anmeldeformular!M107)</f>
        <v>0</v>
      </c>
      <c r="G107" s="196">
        <f>B107*$I$3</f>
        <v>0</v>
      </c>
      <c r="H107" s="196">
        <f t="shared" si="29"/>
        <v>0</v>
      </c>
      <c r="I107" s="196">
        <f t="shared" si="30"/>
        <v>0</v>
      </c>
      <c r="J107" s="196">
        <f t="shared" si="31"/>
        <v>0</v>
      </c>
      <c r="K107" s="196">
        <f t="shared" si="32"/>
        <v>0</v>
      </c>
      <c r="L107" s="196">
        <f t="shared" si="33"/>
        <v>0</v>
      </c>
      <c r="M107" s="196">
        <f t="shared" si="34"/>
        <v>0</v>
      </c>
      <c r="N107" s="196">
        <f t="shared" si="35"/>
        <v>0</v>
      </c>
      <c r="O107" s="196">
        <f t="shared" si="25"/>
        <v>0</v>
      </c>
      <c r="P107" s="196"/>
      <c r="Q107" s="196"/>
      <c r="R107" s="195">
        <f>IF(E107=0,0,IF(ISNUMBER(Anmeldeformular!L107),0,1))</f>
        <v>0</v>
      </c>
      <c r="S107" s="195">
        <f>IF(F107=0,0,IF(ISNUMBER(Anmeldeformular!M107),0,1))</f>
        <v>0</v>
      </c>
      <c r="T107" s="190">
        <f t="shared" si="26"/>
        <v>0</v>
      </c>
      <c r="U107" s="192">
        <f>IF(Anmeldeformular!C107="",0,1)</f>
        <v>0</v>
      </c>
    </row>
    <row r="108" spans="1:21" x14ac:dyDescent="0.25">
      <c r="A108" s="194">
        <f>Anmeldeformular!B108</f>
        <v>99</v>
      </c>
      <c r="B108" s="195">
        <f>SUM(Anmeldeformular!H108:I108)</f>
        <v>0</v>
      </c>
      <c r="C108" s="195">
        <f>IF(Anmeldeformular!J108="ja",1,0)</f>
        <v>0</v>
      </c>
      <c r="D108" s="195">
        <f>COUNTA(Anmeldeformular!K108)</f>
        <v>0</v>
      </c>
      <c r="E108" s="195">
        <f>COUNTA(Anmeldeformular!L108)</f>
        <v>0</v>
      </c>
      <c r="F108" s="195">
        <f>COUNTA(Anmeldeformular!M108)</f>
        <v>0</v>
      </c>
      <c r="G108" s="196">
        <f>B108*$I$3</f>
        <v>0</v>
      </c>
      <c r="H108" s="196">
        <f t="shared" si="29"/>
        <v>0</v>
      </c>
      <c r="I108" s="196">
        <f t="shared" si="30"/>
        <v>0</v>
      </c>
      <c r="J108" s="196">
        <f t="shared" si="31"/>
        <v>0</v>
      </c>
      <c r="K108" s="196">
        <f t="shared" si="32"/>
        <v>0</v>
      </c>
      <c r="L108" s="196">
        <f t="shared" si="33"/>
        <v>0</v>
      </c>
      <c r="M108" s="196">
        <f t="shared" si="34"/>
        <v>0</v>
      </c>
      <c r="N108" s="196">
        <f t="shared" si="35"/>
        <v>0</v>
      </c>
      <c r="O108" s="196">
        <f t="shared" si="25"/>
        <v>0</v>
      </c>
      <c r="P108" s="196"/>
      <c r="Q108" s="196"/>
      <c r="R108" s="195">
        <f>IF(E108=0,0,IF(ISNUMBER(Anmeldeformular!L108),0,1))</f>
        <v>0</v>
      </c>
      <c r="S108" s="195">
        <f>IF(F108=0,0,IF(ISNUMBER(Anmeldeformular!M108),0,1))</f>
        <v>0</v>
      </c>
      <c r="T108" s="190">
        <f t="shared" si="26"/>
        <v>0</v>
      </c>
      <c r="U108" s="192">
        <f>IF(Anmeldeformular!C108="",0,1)</f>
        <v>0</v>
      </c>
    </row>
    <row r="109" spans="1:21" ht="15.75" thickBot="1" x14ac:dyDescent="0.3">
      <c r="A109" s="197">
        <f>Anmeldeformular!B109</f>
        <v>100</v>
      </c>
      <c r="B109" s="198">
        <f>SUM(Anmeldeformular!H109:I109)</f>
        <v>0</v>
      </c>
      <c r="C109" s="198">
        <f>IF(Anmeldeformular!J109="ja",1,0)</f>
        <v>0</v>
      </c>
      <c r="D109" s="198">
        <f>COUNTA(Anmeldeformular!K109)</f>
        <v>0</v>
      </c>
      <c r="E109" s="198">
        <f>COUNTA(Anmeldeformular!L109)</f>
        <v>0</v>
      </c>
      <c r="F109" s="198">
        <f>COUNTA(Anmeldeformular!M109)</f>
        <v>0</v>
      </c>
      <c r="G109" s="199">
        <f t="shared" ref="G109" si="36">B109*$I$3</f>
        <v>0</v>
      </c>
      <c r="H109" s="199">
        <f t="shared" si="29"/>
        <v>0</v>
      </c>
      <c r="I109" s="199">
        <f t="shared" si="30"/>
        <v>0</v>
      </c>
      <c r="J109" s="199">
        <f t="shared" si="31"/>
        <v>0</v>
      </c>
      <c r="K109" s="199">
        <f t="shared" si="32"/>
        <v>0</v>
      </c>
      <c r="L109" s="199">
        <f t="shared" si="33"/>
        <v>0</v>
      </c>
      <c r="M109" s="199">
        <f t="shared" si="34"/>
        <v>0</v>
      </c>
      <c r="N109" s="199">
        <f t="shared" si="35"/>
        <v>0</v>
      </c>
      <c r="O109" s="199">
        <f t="shared" si="25"/>
        <v>0</v>
      </c>
      <c r="P109" s="199"/>
      <c r="Q109" s="199"/>
      <c r="R109" s="198">
        <f>IF(E109=0,0,IF(ISNUMBER(Anmeldeformular!L109),0,1))</f>
        <v>0</v>
      </c>
      <c r="S109" s="198">
        <f>IF(F109=0,0,IF(ISNUMBER(Anmeldeformular!M109),0,1))</f>
        <v>0</v>
      </c>
      <c r="T109" s="191">
        <f t="shared" si="26"/>
        <v>0</v>
      </c>
      <c r="U109" s="193">
        <f>IF(Anmeldeformular!C109="",0,1)</f>
        <v>0</v>
      </c>
    </row>
    <row r="110" spans="1:21" ht="15.75" thickBot="1" x14ac:dyDescent="0.3">
      <c r="C110" t="s">
        <v>169</v>
      </c>
      <c r="D110" t="s">
        <v>170</v>
      </c>
      <c r="E110" t="s">
        <v>171</v>
      </c>
      <c r="F110" t="s">
        <v>172</v>
      </c>
    </row>
    <row r="111" spans="1:21" x14ac:dyDescent="0.25">
      <c r="A111" s="392" t="s">
        <v>168</v>
      </c>
      <c r="B111" s="392"/>
      <c r="C111">
        <f>SUM(C10:C109)</f>
        <v>0</v>
      </c>
      <c r="D111">
        <f>MAX(Anmeldeformular!K10:K109)</f>
        <v>0</v>
      </c>
      <c r="E111">
        <f>MAX(Anmeldeformular!L10:L109)</f>
        <v>0</v>
      </c>
      <c r="F111">
        <f>MAX(Anmeldeformular!M10:M109)</f>
        <v>0</v>
      </c>
    </row>
  </sheetData>
  <sheetProtection selectLockedCells="1"/>
  <mergeCells count="5">
    <mergeCell ref="E2:F2"/>
    <mergeCell ref="H2:I2"/>
    <mergeCell ref="B1:L1"/>
    <mergeCell ref="A111:B111"/>
    <mergeCell ref="W12:Y12"/>
  </mergeCells>
  <phoneticPr fontId="40" type="noConversion"/>
  <pageMargins left="0.7" right="0.7" top="0.78740157499999996" bottom="0.78740157499999996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2AEF-9255-424A-88C5-EA11E7240306}">
  <sheetPr codeName="Tabelle11"/>
  <dimension ref="A1:J102"/>
  <sheetViews>
    <sheetView workbookViewId="0">
      <selection activeCell="M6" sqref="M6"/>
    </sheetView>
  </sheetViews>
  <sheetFormatPr baseColWidth="10" defaultRowHeight="15" x14ac:dyDescent="0.25"/>
  <cols>
    <col min="1" max="1" width="3.7109375" style="173" bestFit="1" customWidth="1"/>
    <col min="2" max="2" width="8.7109375" bestFit="1" customWidth="1"/>
    <col min="3" max="3" width="11.5703125" bestFit="1" customWidth="1"/>
    <col min="4" max="4" width="13.85546875" bestFit="1" customWidth="1"/>
    <col min="5" max="5" width="17.85546875" style="213" bestFit="1" customWidth="1"/>
    <col min="6" max="6" width="7.140625" bestFit="1" customWidth="1"/>
    <col min="7" max="7" width="11.7109375" bestFit="1" customWidth="1"/>
    <col min="8" max="8" width="14.140625" bestFit="1" customWidth="1"/>
    <col min="9" max="9" width="17.42578125" bestFit="1" customWidth="1"/>
    <col min="10" max="10" width="17.140625" bestFit="1" customWidth="1"/>
  </cols>
  <sheetData>
    <row r="1" spans="1:10" ht="19.5" thickBot="1" x14ac:dyDescent="0.35">
      <c r="A1" s="210" t="s">
        <v>78</v>
      </c>
      <c r="B1" s="209" t="s">
        <v>34</v>
      </c>
      <c r="C1" s="209" t="s">
        <v>37</v>
      </c>
      <c r="D1" s="209" t="s">
        <v>38</v>
      </c>
      <c r="E1" s="211" t="s">
        <v>39</v>
      </c>
      <c r="F1" s="209" t="s">
        <v>40</v>
      </c>
      <c r="G1" s="209" t="s">
        <v>43</v>
      </c>
      <c r="H1" s="209" t="s">
        <v>44</v>
      </c>
      <c r="I1" s="209" t="s">
        <v>45</v>
      </c>
      <c r="J1" s="209" t="s">
        <v>46</v>
      </c>
    </row>
    <row r="2" spans="1:10" x14ac:dyDescent="0.25">
      <c r="A2" s="173" t="str">
        <f t="array" ref="A2">IF(ISERROR(LARGE(Datenabgleich!$N$31:$N$130,Datenabgleich!$O31)),"",LARGE(Datenabgleich!$N$31:$N$130,Datenabgleich!$O31))</f>
        <v/>
      </c>
      <c r="B2" s="173" t="str">
        <f t="array" ref="B2">IF(ISERROR(VLOOKUP($A2,Anmeldeformular!$B$10:$M$109,2,FALSE)),"",VLOOKUP($A2,Anmeldeformular!$B$10:$M$109,2,FALSE))</f>
        <v/>
      </c>
      <c r="C2" s="173" t="str">
        <f t="array" ref="C2">IF(ISERROR(VLOOKUP($A2,Anmeldeformular!$B$10:$M$109,3,FALSE)),"",VLOOKUP($A2,Anmeldeformular!$B$10:$M$109,3,FALSE))</f>
        <v/>
      </c>
      <c r="D2" s="173" t="str">
        <f t="array" ref="D2">IF(ISERROR(VLOOKUP($A2,Anmeldeformular!$B$10:$M$109,4,FALSE)),"",VLOOKUP($A2,Anmeldeformular!$B$10:$M$109,4,FALSE))</f>
        <v/>
      </c>
      <c r="E2" s="212" t="str">
        <f t="array" ref="E2">IF(ISERROR(VLOOKUP($A2,Anmeldeformular!$B$10:$M$109,5,FALSE)),"",VLOOKUP($A2,Anmeldeformular!$B$10:$M$109,5,FALSE))</f>
        <v/>
      </c>
      <c r="F2" s="173" t="str">
        <f t="array" ref="F2">IF(ISERROR(VLOOKUP($A2,Anmeldeformular!$B$10:$M$109,6,FALSE)),"",VLOOKUP($A2,Anmeldeformular!$B$10:$M$109,6,FALSE))</f>
        <v/>
      </c>
      <c r="G2" s="173" t="str">
        <f t="array" ref="G2">IF(ISERROR(VLOOKUP($A2,Anmeldeformular!$B$10:$M$109,9,FALSE)),"",IF(VLOOKUP($A2,Anmeldeformular!$B$10:$M$109,9,FALSE)="ja",VLOOKUP($A2,Einzelkür!$B$8:$F$107,5,FALSE),""))</f>
        <v/>
      </c>
      <c r="H2" s="173" t="str">
        <f t="array" ref="H2">IF(ISERROR(VLOOKUP($A2,Anmeldeformular!$B$10:$M$109,10,FALSE)),"",IF(VLOOKUP($A2,Anmeldeformular!$B$10:$M$109,10,FALSE)&lt;&gt;"",VLOOKUP(VLOOKUP($A2,Anmeldeformular!$B$10:$M$109,10,FALSE),Datenabgleich!$D$31:$E$54,2,FALSE),""))</f>
        <v/>
      </c>
      <c r="I2" s="173" t="str">
        <f t="array" ref="I2">IF(ISERROR(VLOOKUP($A2,Anmeldeformular!$B$10:$M$109,11,FALSE)),"",IF(VLOOKUP($A2,Anmeldeformular!$B$10:$M$109,11,FALSE)&lt;&gt;"",VLOOKUP(VLOOKUP($A2,Anmeldeformular!$B$10:$M$109,11,FALSE),Datenabgleich!$G$31:$H$54,2,FALSE),""))</f>
        <v/>
      </c>
      <c r="J2" s="173" t="str">
        <f t="array" ref="J2">IF(ISERROR(VLOOKUP($A2,Anmeldeformular!$B$10:$M$109,12,FALSE)),"",IF(VLOOKUP($A2,Anmeldeformular!$B$10:$M$109,12,FALSE)&lt;&gt;"",VLOOKUP(VLOOKUP($A2,Anmeldeformular!$B$10:$M$109,12,FALSE),Datenabgleich!$J$31:$K$54,2,FALSE),""))</f>
        <v/>
      </c>
    </row>
    <row r="3" spans="1:10" x14ac:dyDescent="0.25">
      <c r="A3" s="173" t="str">
        <f t="array" ref="A3">IF(ISERROR(LARGE(Datenabgleich!$N$31:$N$130,Datenabgleich!$O32)),"",LARGE(Datenabgleich!$N$31:$N$130,Datenabgleich!$O32))</f>
        <v/>
      </c>
      <c r="B3" s="173" t="str">
        <f t="array" ref="B3">IF(ISERROR(VLOOKUP($A3,Anmeldeformular!$B$10:$M$109,2,FALSE)),"",VLOOKUP($A3,Anmeldeformular!$B$10:$M$109,2,FALSE))</f>
        <v/>
      </c>
      <c r="C3" s="173" t="str">
        <f t="array" ref="C3">IF(ISERROR(VLOOKUP($A3,Anmeldeformular!$B$10:$M$109,3,FALSE)),"",VLOOKUP($A3,Anmeldeformular!$B$10:$M$109,3,FALSE))</f>
        <v/>
      </c>
      <c r="D3" s="173" t="str">
        <f t="array" ref="D3">IF(ISERROR(VLOOKUP($A3,Anmeldeformular!$B$10:$M$109,4,FALSE)),"",VLOOKUP($A3,Anmeldeformular!$B$10:$M$109,4,FALSE))</f>
        <v/>
      </c>
      <c r="E3" s="212" t="str">
        <f t="array" ref="E3">IF(ISERROR(VLOOKUP($A3,Anmeldeformular!$B$10:$M$109,5,FALSE)),"",VLOOKUP($A3,Anmeldeformular!$B$10:$M$109,5,FALSE))</f>
        <v/>
      </c>
      <c r="F3" s="173" t="str">
        <f t="array" ref="F3">IF(ISERROR(VLOOKUP($A3,Anmeldeformular!$B$10:$M$109,6,FALSE)),"",VLOOKUP($A3,Anmeldeformular!$B$10:$M$109,6,FALSE))</f>
        <v/>
      </c>
      <c r="G3" s="173" t="str">
        <f t="array" ref="G3">IF(ISERROR(VLOOKUP($A3,Anmeldeformular!$B$10:$M$109,9,FALSE)),"",IF(VLOOKUP($A3,Anmeldeformular!$B$10:$M$109,9,FALSE)="ja",VLOOKUP($A3,Einzelkür!$B$8:$F$107,5,FALSE),""))</f>
        <v/>
      </c>
      <c r="H3" s="173" t="str">
        <f t="array" ref="H3">IF(ISERROR(VLOOKUP($A3,Anmeldeformular!$B$10:$M$109,10,FALSE)),"",IF(VLOOKUP($A3,Anmeldeformular!$B$10:$M$109,10,FALSE)&lt;&gt;"",VLOOKUP(VLOOKUP($A3,Anmeldeformular!$B$10:$M$109,10,FALSE),Datenabgleich!$D$31:$E$54,2,FALSE),""))</f>
        <v/>
      </c>
      <c r="I3" s="173" t="str">
        <f t="array" ref="I3">IF(ISERROR(VLOOKUP($A3,Anmeldeformular!$B$10:$M$109,11,FALSE)),"",IF(VLOOKUP($A3,Anmeldeformular!$B$10:$M$109,11,FALSE)&lt;&gt;"",VLOOKUP(VLOOKUP($A3,Anmeldeformular!$B$10:$M$109,11,FALSE),Datenabgleich!$G$31:$H$54,2,FALSE),""))</f>
        <v/>
      </c>
      <c r="J3" s="173" t="str">
        <f t="array" ref="J3">IF(ISERROR(VLOOKUP($A3,Anmeldeformular!$B$10:$M$109,12,FALSE)),"",IF(VLOOKUP($A3,Anmeldeformular!$B$10:$M$109,12,FALSE)&lt;&gt;"",VLOOKUP(VLOOKUP($A3,Anmeldeformular!$B$10:$M$109,12,FALSE),Datenabgleich!$J$31:$K$54,2,FALSE),""))</f>
        <v/>
      </c>
    </row>
    <row r="4" spans="1:10" x14ac:dyDescent="0.25">
      <c r="A4" s="173" t="str">
        <f t="array" ref="A4">IF(ISERROR(LARGE(Datenabgleich!$N$31:$N$130,Datenabgleich!$O33)),"",LARGE(Datenabgleich!$N$31:$N$130,Datenabgleich!$O33))</f>
        <v/>
      </c>
      <c r="B4" s="173" t="str">
        <f t="array" ref="B4">IF(ISERROR(VLOOKUP($A4,Anmeldeformular!$B$10:$M$109,2,FALSE)),"",VLOOKUP($A4,Anmeldeformular!$B$10:$M$109,2,FALSE))</f>
        <v/>
      </c>
      <c r="C4" s="173" t="str">
        <f t="array" ref="C4">IF(ISERROR(VLOOKUP($A4,Anmeldeformular!$B$10:$M$109,3,FALSE)),"",VLOOKUP($A4,Anmeldeformular!$B$10:$M$109,3,FALSE))</f>
        <v/>
      </c>
      <c r="D4" s="173" t="str">
        <f t="array" ref="D4">IF(ISERROR(VLOOKUP($A4,Anmeldeformular!$B$10:$M$109,4,FALSE)),"",VLOOKUP($A4,Anmeldeformular!$B$10:$M$109,4,FALSE))</f>
        <v/>
      </c>
      <c r="E4" s="212" t="str">
        <f t="array" ref="E4">IF(ISERROR(VLOOKUP($A4,Anmeldeformular!$B$10:$M$109,5,FALSE)),"",VLOOKUP($A4,Anmeldeformular!$B$10:$M$109,5,FALSE))</f>
        <v/>
      </c>
      <c r="F4" s="173" t="str">
        <f t="array" ref="F4">IF(ISERROR(VLOOKUP($A4,Anmeldeformular!$B$10:$M$109,6,FALSE)),"",VLOOKUP($A4,Anmeldeformular!$B$10:$M$109,6,FALSE))</f>
        <v/>
      </c>
      <c r="G4" s="173" t="str">
        <f t="array" ref="G4">IF(ISERROR(VLOOKUP($A4,Anmeldeformular!$B$10:$M$109,9,FALSE)),"",IF(VLOOKUP($A4,Anmeldeformular!$B$10:$M$109,9,FALSE)="ja",VLOOKUP($A4,Einzelkür!$B$8:$F$107,5,FALSE),""))</f>
        <v/>
      </c>
      <c r="H4" s="173" t="str">
        <f t="array" ref="H4">IF(ISERROR(VLOOKUP($A4,Anmeldeformular!$B$10:$M$109,10,FALSE)),"",IF(VLOOKUP($A4,Anmeldeformular!$B$10:$M$109,10,FALSE)&lt;&gt;"",VLOOKUP(VLOOKUP($A4,Anmeldeformular!$B$10:$M$109,10,FALSE),Datenabgleich!$D$31:$E$54,2,FALSE),""))</f>
        <v/>
      </c>
      <c r="I4" s="173" t="str">
        <f t="array" ref="I4">IF(ISERROR(VLOOKUP($A4,Anmeldeformular!$B$10:$M$109,11,FALSE)),"",IF(VLOOKUP($A4,Anmeldeformular!$B$10:$M$109,11,FALSE)&lt;&gt;"",VLOOKUP(VLOOKUP($A4,Anmeldeformular!$B$10:$M$109,11,FALSE),Datenabgleich!$G$31:$H$54,2,FALSE),""))</f>
        <v/>
      </c>
      <c r="J4" s="173" t="str">
        <f t="array" ref="J4">IF(ISERROR(VLOOKUP($A4,Anmeldeformular!$B$10:$M$109,12,FALSE)),"",IF(VLOOKUP($A4,Anmeldeformular!$B$10:$M$109,12,FALSE)&lt;&gt;"",VLOOKUP(VLOOKUP($A4,Anmeldeformular!$B$10:$M$109,12,FALSE),Datenabgleich!$J$31:$K$54,2,FALSE),""))</f>
        <v/>
      </c>
    </row>
    <row r="5" spans="1:10" x14ac:dyDescent="0.25">
      <c r="A5" s="173" t="str">
        <f t="array" ref="A5">IF(ISERROR(LARGE(Datenabgleich!$N$31:$N$130,Datenabgleich!$O34)),"",LARGE(Datenabgleich!$N$31:$N$130,Datenabgleich!$O34))</f>
        <v/>
      </c>
      <c r="B5" s="173" t="str">
        <f t="array" ref="B5">IF(ISERROR(VLOOKUP($A5,Anmeldeformular!$B$10:$M$109,2,FALSE)),"",VLOOKUP($A5,Anmeldeformular!$B$10:$M$109,2,FALSE))</f>
        <v/>
      </c>
      <c r="C5" s="173" t="str">
        <f t="array" ref="C5">IF(ISERROR(VLOOKUP($A5,Anmeldeformular!$B$10:$M$109,3,FALSE)),"",VLOOKUP($A5,Anmeldeformular!$B$10:$M$109,3,FALSE))</f>
        <v/>
      </c>
      <c r="D5" s="173" t="str">
        <f t="array" ref="D5">IF(ISERROR(VLOOKUP($A5,Anmeldeformular!$B$10:$M$109,4,FALSE)),"",VLOOKUP($A5,Anmeldeformular!$B$10:$M$109,4,FALSE))</f>
        <v/>
      </c>
      <c r="E5" s="212" t="str">
        <f t="array" ref="E5">IF(ISERROR(VLOOKUP($A5,Anmeldeformular!$B$10:$M$109,5,FALSE)),"",VLOOKUP($A5,Anmeldeformular!$B$10:$M$109,5,FALSE))</f>
        <v/>
      </c>
      <c r="F5" s="173" t="str">
        <f t="array" ref="F5">IF(ISERROR(VLOOKUP($A5,Anmeldeformular!$B$10:$M$109,6,FALSE)),"",VLOOKUP($A5,Anmeldeformular!$B$10:$M$109,6,FALSE))</f>
        <v/>
      </c>
      <c r="G5" s="173" t="str">
        <f t="array" ref="G5">IF(ISERROR(VLOOKUP($A5,Anmeldeformular!$B$10:$M$109,9,FALSE)),"",IF(VLOOKUP($A5,Anmeldeformular!$B$10:$M$109,9,FALSE)="ja",VLOOKUP($A5,Einzelkür!$B$8:$F$107,5,FALSE),""))</f>
        <v/>
      </c>
      <c r="H5" s="173" t="str">
        <f t="array" ref="H5">IF(ISERROR(VLOOKUP($A5,Anmeldeformular!$B$10:$M$109,10,FALSE)),"",IF(VLOOKUP($A5,Anmeldeformular!$B$10:$M$109,10,FALSE)&lt;&gt;"",VLOOKUP(VLOOKUP($A5,Anmeldeformular!$B$10:$M$109,10,FALSE),Datenabgleich!$D$31:$E$54,2,FALSE),""))</f>
        <v/>
      </c>
      <c r="I5" s="173" t="str">
        <f t="array" ref="I5">IF(ISERROR(VLOOKUP($A5,Anmeldeformular!$B$10:$M$109,11,FALSE)),"",IF(VLOOKUP($A5,Anmeldeformular!$B$10:$M$109,11,FALSE)&lt;&gt;"",VLOOKUP(VLOOKUP($A5,Anmeldeformular!$B$10:$M$109,11,FALSE),Datenabgleich!$G$31:$H$54,2,FALSE),""))</f>
        <v/>
      </c>
      <c r="J5" s="173" t="str">
        <f t="array" ref="J5">IF(ISERROR(VLOOKUP($A5,Anmeldeformular!$B$10:$M$109,12,FALSE)),"",IF(VLOOKUP($A5,Anmeldeformular!$B$10:$M$109,12,FALSE)&lt;&gt;"",VLOOKUP(VLOOKUP($A5,Anmeldeformular!$B$10:$M$109,12,FALSE),Datenabgleich!$J$31:$K$54,2,FALSE),""))</f>
        <v/>
      </c>
    </row>
    <row r="6" spans="1:10" x14ac:dyDescent="0.25">
      <c r="A6" s="173" t="str">
        <f t="array" ref="A6">IF(ISERROR(LARGE(Datenabgleich!$N$31:$N$130,Datenabgleich!$O35)),"",LARGE(Datenabgleich!$N$31:$N$130,Datenabgleich!$O35))</f>
        <v/>
      </c>
      <c r="B6" s="173" t="str">
        <f t="array" ref="B6">IF(ISERROR(VLOOKUP($A6,Anmeldeformular!$B$10:$M$109,2,FALSE)),"",VLOOKUP($A6,Anmeldeformular!$B$10:$M$109,2,FALSE))</f>
        <v/>
      </c>
      <c r="C6" s="173" t="str">
        <f t="array" ref="C6">IF(ISERROR(VLOOKUP($A6,Anmeldeformular!$B$10:$M$109,3,FALSE)),"",VLOOKUP($A6,Anmeldeformular!$B$10:$M$109,3,FALSE))</f>
        <v/>
      </c>
      <c r="D6" s="173" t="str">
        <f t="array" ref="D6">IF(ISERROR(VLOOKUP($A6,Anmeldeformular!$B$10:$M$109,4,FALSE)),"",VLOOKUP($A6,Anmeldeformular!$B$10:$M$109,4,FALSE))</f>
        <v/>
      </c>
      <c r="E6" s="212" t="str">
        <f t="array" ref="E6">IF(ISERROR(VLOOKUP($A6,Anmeldeformular!$B$10:$M$109,5,FALSE)),"",VLOOKUP($A6,Anmeldeformular!$B$10:$M$109,5,FALSE))</f>
        <v/>
      </c>
      <c r="F6" s="173" t="str">
        <f t="array" ref="F6">IF(ISERROR(VLOOKUP($A6,Anmeldeformular!$B$10:$M$109,6,FALSE)),"",VLOOKUP($A6,Anmeldeformular!$B$10:$M$109,6,FALSE))</f>
        <v/>
      </c>
      <c r="G6" s="173" t="str">
        <f t="array" ref="G6">IF(ISERROR(VLOOKUP($A6,Anmeldeformular!$B$10:$M$109,9,FALSE)),"",IF(VLOOKUP($A6,Anmeldeformular!$B$10:$M$109,9,FALSE)="ja",VLOOKUP($A6,Einzelkür!$B$8:$F$107,5,FALSE),""))</f>
        <v/>
      </c>
      <c r="H6" s="173" t="str">
        <f t="array" ref="H6">IF(ISERROR(VLOOKUP($A6,Anmeldeformular!$B$10:$M$109,10,FALSE)),"",IF(VLOOKUP($A6,Anmeldeformular!$B$10:$M$109,10,FALSE)&lt;&gt;"",VLOOKUP(VLOOKUP($A6,Anmeldeformular!$B$10:$M$109,10,FALSE),Datenabgleich!$D$31:$E$54,2,FALSE),""))</f>
        <v/>
      </c>
      <c r="I6" s="173" t="str">
        <f t="array" ref="I6">IF(ISERROR(VLOOKUP($A6,Anmeldeformular!$B$10:$M$109,11,FALSE)),"",IF(VLOOKUP($A6,Anmeldeformular!$B$10:$M$109,11,FALSE)&lt;&gt;"",VLOOKUP(VLOOKUP($A6,Anmeldeformular!$B$10:$M$109,11,FALSE),Datenabgleich!$G$31:$H$54,2,FALSE),""))</f>
        <v/>
      </c>
      <c r="J6" s="173" t="str">
        <f t="array" ref="J6">IF(ISERROR(VLOOKUP($A6,Anmeldeformular!$B$10:$M$109,12,FALSE)),"",IF(VLOOKUP($A6,Anmeldeformular!$B$10:$M$109,12,FALSE)&lt;&gt;"",VLOOKUP(VLOOKUP($A6,Anmeldeformular!$B$10:$M$109,12,FALSE),Datenabgleich!$J$31:$K$54,2,FALSE),""))</f>
        <v/>
      </c>
    </row>
    <row r="7" spans="1:10" x14ac:dyDescent="0.25">
      <c r="A7" s="173" t="str">
        <f t="array" ref="A7">IF(ISERROR(LARGE(Datenabgleich!$N$31:$N$130,Datenabgleich!$O36)),"",LARGE(Datenabgleich!$N$31:$N$130,Datenabgleich!$O36))</f>
        <v/>
      </c>
      <c r="B7" s="173" t="str">
        <f t="array" ref="B7">IF(ISERROR(VLOOKUP($A7,Anmeldeformular!$B$10:$M$109,2,FALSE)),"",VLOOKUP($A7,Anmeldeformular!$B$10:$M$109,2,FALSE))</f>
        <v/>
      </c>
      <c r="C7" s="173" t="str">
        <f t="array" ref="C7">IF(ISERROR(VLOOKUP($A7,Anmeldeformular!$B$10:$M$109,3,FALSE)),"",VLOOKUP($A7,Anmeldeformular!$B$10:$M$109,3,FALSE))</f>
        <v/>
      </c>
      <c r="D7" s="173" t="str">
        <f t="array" ref="D7">IF(ISERROR(VLOOKUP($A7,Anmeldeformular!$B$10:$M$109,4,FALSE)),"",VLOOKUP($A7,Anmeldeformular!$B$10:$M$109,4,FALSE))</f>
        <v/>
      </c>
      <c r="E7" s="212" t="str">
        <f t="array" ref="E7">IF(ISERROR(VLOOKUP($A7,Anmeldeformular!$B$10:$M$109,5,FALSE)),"",VLOOKUP($A7,Anmeldeformular!$B$10:$M$109,5,FALSE))</f>
        <v/>
      </c>
      <c r="F7" s="173" t="str">
        <f t="array" ref="F7">IF(ISERROR(VLOOKUP($A7,Anmeldeformular!$B$10:$M$109,6,FALSE)),"",VLOOKUP($A7,Anmeldeformular!$B$10:$M$109,6,FALSE))</f>
        <v/>
      </c>
      <c r="G7" s="173" t="str">
        <f t="array" ref="G7">IF(ISERROR(VLOOKUP($A7,Anmeldeformular!$B$10:$M$109,9,FALSE)),"",IF(VLOOKUP($A7,Anmeldeformular!$B$10:$M$109,9,FALSE)="ja",VLOOKUP($A7,Einzelkür!$B$8:$F$107,5,FALSE),""))</f>
        <v/>
      </c>
      <c r="H7" s="173" t="str">
        <f t="array" ref="H7">IF(ISERROR(VLOOKUP($A7,Anmeldeformular!$B$10:$M$109,10,FALSE)),"",IF(VLOOKUP($A7,Anmeldeformular!$B$10:$M$109,10,FALSE)&lt;&gt;"",VLOOKUP(VLOOKUP($A7,Anmeldeformular!$B$10:$M$109,10,FALSE),Datenabgleich!$D$31:$E$54,2,FALSE),""))</f>
        <v/>
      </c>
      <c r="I7" s="173" t="str">
        <f t="array" ref="I7">IF(ISERROR(VLOOKUP($A7,Anmeldeformular!$B$10:$M$109,11,FALSE)),"",IF(VLOOKUP($A7,Anmeldeformular!$B$10:$M$109,11,FALSE)&lt;&gt;"",VLOOKUP(VLOOKUP($A7,Anmeldeformular!$B$10:$M$109,11,FALSE),Datenabgleich!$G$31:$H$54,2,FALSE),""))</f>
        <v/>
      </c>
      <c r="J7" s="173" t="str">
        <f t="array" ref="J7">IF(ISERROR(VLOOKUP($A7,Anmeldeformular!$B$10:$M$109,12,FALSE)),"",IF(VLOOKUP($A7,Anmeldeformular!$B$10:$M$109,12,FALSE)&lt;&gt;"",VLOOKUP(VLOOKUP($A7,Anmeldeformular!$B$10:$M$109,12,FALSE),Datenabgleich!$J$31:$K$54,2,FALSE),""))</f>
        <v/>
      </c>
    </row>
    <row r="8" spans="1:10" x14ac:dyDescent="0.25">
      <c r="A8" s="173" t="str">
        <f t="array" ref="A8">IF(ISERROR(LARGE(Datenabgleich!$N$31:$N$130,Datenabgleich!$O37)),"",LARGE(Datenabgleich!$N$31:$N$130,Datenabgleich!$O37))</f>
        <v/>
      </c>
      <c r="B8" s="173" t="str">
        <f t="array" ref="B8">IF(ISERROR(VLOOKUP($A8,Anmeldeformular!$B$10:$M$109,2,FALSE)),"",VLOOKUP($A8,Anmeldeformular!$B$10:$M$109,2,FALSE))</f>
        <v/>
      </c>
      <c r="C8" s="173" t="str">
        <f t="array" ref="C8">IF(ISERROR(VLOOKUP($A8,Anmeldeformular!$B$10:$M$109,3,FALSE)),"",VLOOKUP($A8,Anmeldeformular!$B$10:$M$109,3,FALSE))</f>
        <v/>
      </c>
      <c r="D8" s="173" t="str">
        <f t="array" ref="D8">IF(ISERROR(VLOOKUP($A8,Anmeldeformular!$B$10:$M$109,4,FALSE)),"",VLOOKUP($A8,Anmeldeformular!$B$10:$M$109,4,FALSE))</f>
        <v/>
      </c>
      <c r="E8" s="212" t="str">
        <f t="array" ref="E8">IF(ISERROR(VLOOKUP($A8,Anmeldeformular!$B$10:$M$109,5,FALSE)),"",VLOOKUP($A8,Anmeldeformular!$B$10:$M$109,5,FALSE))</f>
        <v/>
      </c>
      <c r="F8" s="173" t="str">
        <f t="array" ref="F8">IF(ISERROR(VLOOKUP($A8,Anmeldeformular!$B$10:$M$109,6,FALSE)),"",VLOOKUP($A8,Anmeldeformular!$B$10:$M$109,6,FALSE))</f>
        <v/>
      </c>
      <c r="G8" s="173" t="str">
        <f t="array" ref="G8">IF(ISERROR(VLOOKUP($A8,Anmeldeformular!$B$10:$M$109,9,FALSE)),"",IF(VLOOKUP($A8,Anmeldeformular!$B$10:$M$109,9,FALSE)="ja",VLOOKUP($A8,Einzelkür!$B$8:$F$107,5,FALSE),""))</f>
        <v/>
      </c>
      <c r="H8" s="173" t="str">
        <f t="array" ref="H8">IF(ISERROR(VLOOKUP($A8,Anmeldeformular!$B$10:$M$109,10,FALSE)),"",IF(VLOOKUP($A8,Anmeldeformular!$B$10:$M$109,10,FALSE)&lt;&gt;"",VLOOKUP(VLOOKUP($A8,Anmeldeformular!$B$10:$M$109,10,FALSE),Datenabgleich!$D$31:$E$54,2,FALSE),""))</f>
        <v/>
      </c>
      <c r="I8" s="173" t="str">
        <f t="array" ref="I8">IF(ISERROR(VLOOKUP($A8,Anmeldeformular!$B$10:$M$109,11,FALSE)),"",IF(VLOOKUP($A8,Anmeldeformular!$B$10:$M$109,11,FALSE)&lt;&gt;"",VLOOKUP(VLOOKUP($A8,Anmeldeformular!$B$10:$M$109,11,FALSE),Datenabgleich!$G$31:$H$54,2,FALSE),""))</f>
        <v/>
      </c>
      <c r="J8" s="173" t="str">
        <f t="array" ref="J8">IF(ISERROR(VLOOKUP($A8,Anmeldeformular!$B$10:$M$109,12,FALSE)),"",IF(VLOOKUP($A8,Anmeldeformular!$B$10:$M$109,12,FALSE)&lt;&gt;"",VLOOKUP(VLOOKUP($A8,Anmeldeformular!$B$10:$M$109,12,FALSE),Datenabgleich!$J$31:$K$54,2,FALSE),""))</f>
        <v/>
      </c>
    </row>
    <row r="9" spans="1:10" x14ac:dyDescent="0.25">
      <c r="A9" s="173" t="str">
        <f t="array" ref="A9">IF(ISERROR(LARGE(Datenabgleich!$N$31:$N$130,Datenabgleich!$O38)),"",LARGE(Datenabgleich!$N$31:$N$130,Datenabgleich!$O38))</f>
        <v/>
      </c>
      <c r="B9" s="173" t="str">
        <f t="array" ref="B9">IF(ISERROR(VLOOKUP($A9,Anmeldeformular!$B$10:$M$109,2,FALSE)),"",VLOOKUP($A9,Anmeldeformular!$B$10:$M$109,2,FALSE))</f>
        <v/>
      </c>
      <c r="C9" s="173" t="str">
        <f t="array" ref="C9">IF(ISERROR(VLOOKUP($A9,Anmeldeformular!$B$10:$M$109,3,FALSE)),"",VLOOKUP($A9,Anmeldeformular!$B$10:$M$109,3,FALSE))</f>
        <v/>
      </c>
      <c r="D9" s="173" t="str">
        <f t="array" ref="D9">IF(ISERROR(VLOOKUP($A9,Anmeldeformular!$B$10:$M$109,4,FALSE)),"",VLOOKUP($A9,Anmeldeformular!$B$10:$M$109,4,FALSE))</f>
        <v/>
      </c>
      <c r="E9" s="212" t="str">
        <f t="array" ref="E9">IF(ISERROR(VLOOKUP($A9,Anmeldeformular!$B$10:$M$109,5,FALSE)),"",VLOOKUP($A9,Anmeldeformular!$B$10:$M$109,5,FALSE))</f>
        <v/>
      </c>
      <c r="F9" s="173" t="str">
        <f t="array" ref="F9">IF(ISERROR(VLOOKUP($A9,Anmeldeformular!$B$10:$M$109,6,FALSE)),"",VLOOKUP($A9,Anmeldeformular!$B$10:$M$109,6,FALSE))</f>
        <v/>
      </c>
      <c r="G9" s="173" t="str">
        <f t="array" ref="G9">IF(ISERROR(VLOOKUP($A9,Anmeldeformular!$B$10:$M$109,9,FALSE)),"",IF(VLOOKUP($A9,Anmeldeformular!$B$10:$M$109,9,FALSE)="ja",VLOOKUP($A9,Einzelkür!$B$8:$F$107,5,FALSE),""))</f>
        <v/>
      </c>
      <c r="H9" s="173" t="str">
        <f t="array" ref="H9">IF(ISERROR(VLOOKUP($A9,Anmeldeformular!$B$10:$M$109,10,FALSE)),"",IF(VLOOKUP($A9,Anmeldeformular!$B$10:$M$109,10,FALSE)&lt;&gt;"",VLOOKUP(VLOOKUP($A9,Anmeldeformular!$B$10:$M$109,10,FALSE),Datenabgleich!$D$31:$E$54,2,FALSE),""))</f>
        <v/>
      </c>
      <c r="I9" s="173" t="str">
        <f t="array" ref="I9">IF(ISERROR(VLOOKUP($A9,Anmeldeformular!$B$10:$M$109,11,FALSE)),"",IF(VLOOKUP($A9,Anmeldeformular!$B$10:$M$109,11,FALSE)&lt;&gt;"",VLOOKUP(VLOOKUP($A9,Anmeldeformular!$B$10:$M$109,11,FALSE),Datenabgleich!$G$31:$H$54,2,FALSE),""))</f>
        <v/>
      </c>
      <c r="J9" s="173" t="str">
        <f t="array" ref="J9">IF(ISERROR(VLOOKUP($A9,Anmeldeformular!$B$10:$M$109,12,FALSE)),"",IF(VLOOKUP($A9,Anmeldeformular!$B$10:$M$109,12,FALSE)&lt;&gt;"",VLOOKUP(VLOOKUP($A9,Anmeldeformular!$B$10:$M$109,12,FALSE),Datenabgleich!$J$31:$K$54,2,FALSE),""))</f>
        <v/>
      </c>
    </row>
    <row r="10" spans="1:10" x14ac:dyDescent="0.25">
      <c r="A10" s="173" t="str">
        <f t="array" ref="A10">IF(ISERROR(LARGE(Datenabgleich!$N$31:$N$130,Datenabgleich!$O39)),"",LARGE(Datenabgleich!$N$31:$N$130,Datenabgleich!$O39))</f>
        <v/>
      </c>
      <c r="B10" s="173" t="str">
        <f t="array" ref="B10">IF(ISERROR(VLOOKUP($A10,Anmeldeformular!$B$10:$M$109,2,FALSE)),"",VLOOKUP($A10,Anmeldeformular!$B$10:$M$109,2,FALSE))</f>
        <v/>
      </c>
      <c r="C10" s="173" t="str">
        <f t="array" ref="C10">IF(ISERROR(VLOOKUP($A10,Anmeldeformular!$B$10:$M$109,3,FALSE)),"",VLOOKUP($A10,Anmeldeformular!$B$10:$M$109,3,FALSE))</f>
        <v/>
      </c>
      <c r="D10" s="173" t="str">
        <f t="array" ref="D10">IF(ISERROR(VLOOKUP($A10,Anmeldeformular!$B$10:$M$109,4,FALSE)),"",VLOOKUP($A10,Anmeldeformular!$B$10:$M$109,4,FALSE))</f>
        <v/>
      </c>
      <c r="E10" s="212" t="str">
        <f t="array" ref="E10">IF(ISERROR(VLOOKUP($A10,Anmeldeformular!$B$10:$M$109,5,FALSE)),"",VLOOKUP($A10,Anmeldeformular!$B$10:$M$109,5,FALSE))</f>
        <v/>
      </c>
      <c r="F10" s="173" t="str">
        <f t="array" ref="F10">IF(ISERROR(VLOOKUP($A10,Anmeldeformular!$B$10:$M$109,6,FALSE)),"",VLOOKUP($A10,Anmeldeformular!$B$10:$M$109,6,FALSE))</f>
        <v/>
      </c>
      <c r="G10" s="173" t="str">
        <f t="array" ref="G10">IF(ISERROR(VLOOKUP($A10,Anmeldeformular!$B$10:$M$109,9,FALSE)),"",IF(VLOOKUP($A10,Anmeldeformular!$B$10:$M$109,9,FALSE)="ja",VLOOKUP($A10,Einzelkür!$B$8:$F$107,5,FALSE),""))</f>
        <v/>
      </c>
      <c r="H10" s="173" t="str">
        <f t="array" ref="H10">IF(ISERROR(VLOOKUP($A10,Anmeldeformular!$B$10:$M$109,10,FALSE)),"",IF(VLOOKUP($A10,Anmeldeformular!$B$10:$M$109,10,FALSE)&lt;&gt;"",VLOOKUP(VLOOKUP($A10,Anmeldeformular!$B$10:$M$109,10,FALSE),Datenabgleich!$D$31:$E$54,2,FALSE),""))</f>
        <v/>
      </c>
      <c r="I10" s="173" t="str">
        <f t="array" ref="I10">IF(ISERROR(VLOOKUP($A10,Anmeldeformular!$B$10:$M$109,11,FALSE)),"",IF(VLOOKUP($A10,Anmeldeformular!$B$10:$M$109,11,FALSE)&lt;&gt;"",VLOOKUP(VLOOKUP($A10,Anmeldeformular!$B$10:$M$109,11,FALSE),Datenabgleich!$G$31:$H$54,2,FALSE),""))</f>
        <v/>
      </c>
      <c r="J10" s="173" t="str">
        <f t="array" ref="J10">IF(ISERROR(VLOOKUP($A10,Anmeldeformular!$B$10:$M$109,12,FALSE)),"",IF(VLOOKUP($A10,Anmeldeformular!$B$10:$M$109,12,FALSE)&lt;&gt;"",VLOOKUP(VLOOKUP($A10,Anmeldeformular!$B$10:$M$109,12,FALSE),Datenabgleich!$J$31:$K$54,2,FALSE),""))</f>
        <v/>
      </c>
    </row>
    <row r="11" spans="1:10" x14ac:dyDescent="0.25">
      <c r="A11" s="173" t="str">
        <f t="array" ref="A11">IF(ISERROR(LARGE(Datenabgleich!$N$31:$N$130,Datenabgleich!$O40)),"",LARGE(Datenabgleich!$N$31:$N$130,Datenabgleich!$O40))</f>
        <v/>
      </c>
      <c r="B11" s="173" t="str">
        <f t="array" ref="B11">IF(ISERROR(VLOOKUP($A11,Anmeldeformular!$B$10:$M$109,2,FALSE)),"",VLOOKUP($A11,Anmeldeformular!$B$10:$M$109,2,FALSE))</f>
        <v/>
      </c>
      <c r="C11" s="173" t="str">
        <f t="array" ref="C11">IF(ISERROR(VLOOKUP($A11,Anmeldeformular!$B$10:$M$109,3,FALSE)),"",VLOOKUP($A11,Anmeldeformular!$B$10:$M$109,3,FALSE))</f>
        <v/>
      </c>
      <c r="D11" s="173" t="str">
        <f t="array" ref="D11">IF(ISERROR(VLOOKUP($A11,Anmeldeformular!$B$10:$M$109,4,FALSE)),"",VLOOKUP($A11,Anmeldeformular!$B$10:$M$109,4,FALSE))</f>
        <v/>
      </c>
      <c r="E11" s="212" t="str">
        <f t="array" ref="E11">IF(ISERROR(VLOOKUP($A11,Anmeldeformular!$B$10:$M$109,5,FALSE)),"",VLOOKUP($A11,Anmeldeformular!$B$10:$M$109,5,FALSE))</f>
        <v/>
      </c>
      <c r="F11" s="173" t="str">
        <f t="array" ref="F11">IF(ISERROR(VLOOKUP($A11,Anmeldeformular!$B$10:$M$109,6,FALSE)),"",VLOOKUP($A11,Anmeldeformular!$B$10:$M$109,6,FALSE))</f>
        <v/>
      </c>
      <c r="G11" s="173" t="str">
        <f t="array" ref="G11">IF(ISERROR(VLOOKUP($A11,Anmeldeformular!$B$10:$M$109,9,FALSE)),"",IF(VLOOKUP($A11,Anmeldeformular!$B$10:$M$109,9,FALSE)="ja",VLOOKUP($A11,Einzelkür!$B$8:$F$107,5,FALSE),""))</f>
        <v/>
      </c>
      <c r="H11" s="173" t="str">
        <f t="array" ref="H11">IF(ISERROR(VLOOKUP($A11,Anmeldeformular!$B$10:$M$109,10,FALSE)),"",IF(VLOOKUP($A11,Anmeldeformular!$B$10:$M$109,10,FALSE)&lt;&gt;"",VLOOKUP(VLOOKUP($A11,Anmeldeformular!$B$10:$M$109,10,FALSE),Datenabgleich!$D$31:$E$54,2,FALSE),""))</f>
        <v/>
      </c>
      <c r="I11" s="173" t="str">
        <f t="array" ref="I11">IF(ISERROR(VLOOKUP($A11,Anmeldeformular!$B$10:$M$109,11,FALSE)),"",IF(VLOOKUP($A11,Anmeldeformular!$B$10:$M$109,11,FALSE)&lt;&gt;"",VLOOKUP(VLOOKUP($A11,Anmeldeformular!$B$10:$M$109,11,FALSE),Datenabgleich!$G$31:$H$54,2,FALSE),""))</f>
        <v/>
      </c>
      <c r="J11" s="173" t="str">
        <f t="array" ref="J11">IF(ISERROR(VLOOKUP($A11,Anmeldeformular!$B$10:$M$109,12,FALSE)),"",IF(VLOOKUP($A11,Anmeldeformular!$B$10:$M$109,12,FALSE)&lt;&gt;"",VLOOKUP(VLOOKUP($A11,Anmeldeformular!$B$10:$M$109,12,FALSE),Datenabgleich!$J$31:$K$54,2,FALSE),""))</f>
        <v/>
      </c>
    </row>
    <row r="12" spans="1:10" x14ac:dyDescent="0.25">
      <c r="A12" s="173" t="str">
        <f t="array" ref="A12">IF(ISERROR(LARGE(Datenabgleich!$N$31:$N$130,Datenabgleich!$O41)),"",LARGE(Datenabgleich!$N$31:$N$130,Datenabgleich!$O41))</f>
        <v/>
      </c>
      <c r="B12" s="173" t="str">
        <f t="array" ref="B12">IF(ISERROR(VLOOKUP($A12,Anmeldeformular!$B$10:$M$109,2,FALSE)),"",VLOOKUP($A12,Anmeldeformular!$B$10:$M$109,2,FALSE))</f>
        <v/>
      </c>
      <c r="C12" s="173" t="str">
        <f t="array" ref="C12">IF(ISERROR(VLOOKUP($A12,Anmeldeformular!$B$10:$M$109,3,FALSE)),"",VLOOKUP($A12,Anmeldeformular!$B$10:$M$109,3,FALSE))</f>
        <v/>
      </c>
      <c r="D12" s="173" t="str">
        <f t="array" ref="D12">IF(ISERROR(VLOOKUP($A12,Anmeldeformular!$B$10:$M$109,4,FALSE)),"",VLOOKUP($A12,Anmeldeformular!$B$10:$M$109,4,FALSE))</f>
        <v/>
      </c>
      <c r="E12" s="212" t="str">
        <f t="array" ref="E12">IF(ISERROR(VLOOKUP($A12,Anmeldeformular!$B$10:$M$109,5,FALSE)),"",VLOOKUP($A12,Anmeldeformular!$B$10:$M$109,5,FALSE))</f>
        <v/>
      </c>
      <c r="F12" s="173" t="str">
        <f t="array" ref="F12">IF(ISERROR(VLOOKUP($A12,Anmeldeformular!$B$10:$M$109,6,FALSE)),"",VLOOKUP($A12,Anmeldeformular!$B$10:$M$109,6,FALSE))</f>
        <v/>
      </c>
      <c r="G12" s="173" t="str">
        <f t="array" ref="G12">IF(ISERROR(VLOOKUP($A12,Anmeldeformular!$B$10:$M$109,9,FALSE)),"",IF(VLOOKUP($A12,Anmeldeformular!$B$10:$M$109,9,FALSE)="ja",VLOOKUP($A12,Einzelkür!$B$8:$F$107,5,FALSE),""))</f>
        <v/>
      </c>
      <c r="H12" s="173" t="str">
        <f t="array" ref="H12">IF(ISERROR(VLOOKUP($A12,Anmeldeformular!$B$10:$M$109,10,FALSE)),"",IF(VLOOKUP($A12,Anmeldeformular!$B$10:$M$109,10,FALSE)&lt;&gt;"",VLOOKUP(VLOOKUP($A12,Anmeldeformular!$B$10:$M$109,10,FALSE),Datenabgleich!$D$31:$E$54,2,FALSE),""))</f>
        <v/>
      </c>
      <c r="I12" s="173" t="str">
        <f t="array" ref="I12">IF(ISERROR(VLOOKUP($A12,Anmeldeformular!$B$10:$M$109,11,FALSE)),"",IF(VLOOKUP($A12,Anmeldeformular!$B$10:$M$109,11,FALSE)&lt;&gt;"",VLOOKUP(VLOOKUP($A12,Anmeldeformular!$B$10:$M$109,11,FALSE),Datenabgleich!$G$31:$H$54,2,FALSE),""))</f>
        <v/>
      </c>
      <c r="J12" s="173" t="str">
        <f t="array" ref="J12">IF(ISERROR(VLOOKUP($A12,Anmeldeformular!$B$10:$M$109,12,FALSE)),"",IF(VLOOKUP($A12,Anmeldeformular!$B$10:$M$109,12,FALSE)&lt;&gt;"",VLOOKUP(VLOOKUP($A12,Anmeldeformular!$B$10:$M$109,12,FALSE),Datenabgleich!$J$31:$K$54,2,FALSE),""))</f>
        <v/>
      </c>
    </row>
    <row r="13" spans="1:10" x14ac:dyDescent="0.25">
      <c r="A13" s="173" t="str">
        <f t="array" ref="A13">IF(ISERROR(LARGE(Datenabgleich!$N$31:$N$130,Datenabgleich!$O42)),"",LARGE(Datenabgleich!$N$31:$N$130,Datenabgleich!$O42))</f>
        <v/>
      </c>
      <c r="B13" s="173" t="str">
        <f t="array" ref="B13">IF(ISERROR(VLOOKUP($A13,Anmeldeformular!$B$10:$M$109,2,FALSE)),"",VLOOKUP($A13,Anmeldeformular!$B$10:$M$109,2,FALSE))</f>
        <v/>
      </c>
      <c r="C13" s="173" t="str">
        <f t="array" ref="C13">IF(ISERROR(VLOOKUP($A13,Anmeldeformular!$B$10:$M$109,3,FALSE)),"",VLOOKUP($A13,Anmeldeformular!$B$10:$M$109,3,FALSE))</f>
        <v/>
      </c>
      <c r="D13" s="173" t="str">
        <f t="array" ref="D13">IF(ISERROR(VLOOKUP($A13,Anmeldeformular!$B$10:$M$109,4,FALSE)),"",VLOOKUP($A13,Anmeldeformular!$B$10:$M$109,4,FALSE))</f>
        <v/>
      </c>
      <c r="E13" s="212" t="str">
        <f t="array" ref="E13">IF(ISERROR(VLOOKUP($A13,Anmeldeformular!$B$10:$M$109,5,FALSE)),"",VLOOKUP($A13,Anmeldeformular!$B$10:$M$109,5,FALSE))</f>
        <v/>
      </c>
      <c r="F13" s="173" t="str">
        <f t="array" ref="F13">IF(ISERROR(VLOOKUP($A13,Anmeldeformular!$B$10:$M$109,6,FALSE)),"",VLOOKUP($A13,Anmeldeformular!$B$10:$M$109,6,FALSE))</f>
        <v/>
      </c>
      <c r="G13" s="173" t="str">
        <f t="array" ref="G13">IF(ISERROR(VLOOKUP($A13,Anmeldeformular!$B$10:$M$109,9,FALSE)),"",IF(VLOOKUP($A13,Anmeldeformular!$B$10:$M$109,9,FALSE)="ja",VLOOKUP($A13,Einzelkür!$B$8:$F$107,5,FALSE),""))</f>
        <v/>
      </c>
      <c r="H13" s="173" t="str">
        <f t="array" ref="H13">IF(ISERROR(VLOOKUP($A13,Anmeldeformular!$B$10:$M$109,10,FALSE)),"",IF(VLOOKUP($A13,Anmeldeformular!$B$10:$M$109,10,FALSE)&lt;&gt;"",VLOOKUP(VLOOKUP($A13,Anmeldeformular!$B$10:$M$109,10,FALSE),Datenabgleich!$D$31:$E$54,2,FALSE),""))</f>
        <v/>
      </c>
      <c r="I13" s="173" t="str">
        <f t="array" ref="I13">IF(ISERROR(VLOOKUP($A13,Anmeldeformular!$B$10:$M$109,11,FALSE)),"",IF(VLOOKUP($A13,Anmeldeformular!$B$10:$M$109,11,FALSE)&lt;&gt;"",VLOOKUP(VLOOKUP($A13,Anmeldeformular!$B$10:$M$109,11,FALSE),Datenabgleich!$G$31:$H$54,2,FALSE),""))</f>
        <v/>
      </c>
      <c r="J13" s="173" t="str">
        <f t="array" ref="J13">IF(ISERROR(VLOOKUP($A13,Anmeldeformular!$B$10:$M$109,12,FALSE)),"",IF(VLOOKUP($A13,Anmeldeformular!$B$10:$M$109,12,FALSE)&lt;&gt;"",VLOOKUP(VLOOKUP($A13,Anmeldeformular!$B$10:$M$109,12,FALSE),Datenabgleich!$J$31:$K$54,2,FALSE),""))</f>
        <v/>
      </c>
    </row>
    <row r="14" spans="1:10" x14ac:dyDescent="0.25">
      <c r="A14" s="173" t="str">
        <f t="array" ref="A14">IF(ISERROR(LARGE(Datenabgleich!$N$31:$N$130,Datenabgleich!$O43)),"",LARGE(Datenabgleich!$N$31:$N$130,Datenabgleich!$O43))</f>
        <v/>
      </c>
      <c r="B14" s="173" t="str">
        <f t="array" ref="B14">IF(ISERROR(VLOOKUP($A14,Anmeldeformular!$B$10:$M$109,2,FALSE)),"",VLOOKUP($A14,Anmeldeformular!$B$10:$M$109,2,FALSE))</f>
        <v/>
      </c>
      <c r="C14" s="173" t="str">
        <f t="array" ref="C14">IF(ISERROR(VLOOKUP($A14,Anmeldeformular!$B$10:$M$109,3,FALSE)),"",VLOOKUP($A14,Anmeldeformular!$B$10:$M$109,3,FALSE))</f>
        <v/>
      </c>
      <c r="D14" s="173" t="str">
        <f t="array" ref="D14">IF(ISERROR(VLOOKUP($A14,Anmeldeformular!$B$10:$M$109,4,FALSE)),"",VLOOKUP($A14,Anmeldeformular!$B$10:$M$109,4,FALSE))</f>
        <v/>
      </c>
      <c r="E14" s="212" t="str">
        <f t="array" ref="E14">IF(ISERROR(VLOOKUP($A14,Anmeldeformular!$B$10:$M$109,5,FALSE)),"",VLOOKUP($A14,Anmeldeformular!$B$10:$M$109,5,FALSE))</f>
        <v/>
      </c>
      <c r="F14" s="173" t="str">
        <f t="array" ref="F14">IF(ISERROR(VLOOKUP($A14,Anmeldeformular!$B$10:$M$109,6,FALSE)),"",VLOOKUP($A14,Anmeldeformular!$B$10:$M$109,6,FALSE))</f>
        <v/>
      </c>
      <c r="G14" s="173" t="str">
        <f t="array" ref="G14">IF(ISERROR(VLOOKUP($A14,Anmeldeformular!$B$10:$M$109,9,FALSE)),"",IF(VLOOKUP($A14,Anmeldeformular!$B$10:$M$109,9,FALSE)="ja",VLOOKUP($A14,Einzelkür!$B$8:$F$107,5,FALSE),""))</f>
        <v/>
      </c>
      <c r="H14" s="173" t="str">
        <f t="array" ref="H14">IF(ISERROR(VLOOKUP($A14,Anmeldeformular!$B$10:$M$109,10,FALSE)),"",IF(VLOOKUP($A14,Anmeldeformular!$B$10:$M$109,10,FALSE)&lt;&gt;"",VLOOKUP(VLOOKUP($A14,Anmeldeformular!$B$10:$M$109,10,FALSE),Datenabgleich!$D$31:$E$54,2,FALSE),""))</f>
        <v/>
      </c>
      <c r="I14" s="173" t="str">
        <f t="array" ref="I14">IF(ISERROR(VLOOKUP($A14,Anmeldeformular!$B$10:$M$109,11,FALSE)),"",IF(VLOOKUP($A14,Anmeldeformular!$B$10:$M$109,11,FALSE)&lt;&gt;"",VLOOKUP(VLOOKUP($A14,Anmeldeformular!$B$10:$M$109,11,FALSE),Datenabgleich!$G$31:$H$54,2,FALSE),""))</f>
        <v/>
      </c>
      <c r="J14" s="173" t="str">
        <f t="array" ref="J14">IF(ISERROR(VLOOKUP($A14,Anmeldeformular!$B$10:$M$109,12,FALSE)),"",IF(VLOOKUP($A14,Anmeldeformular!$B$10:$M$109,12,FALSE)&lt;&gt;"",VLOOKUP(VLOOKUP($A14,Anmeldeformular!$B$10:$M$109,12,FALSE),Datenabgleich!$J$31:$K$54,2,FALSE),""))</f>
        <v/>
      </c>
    </row>
    <row r="15" spans="1:10" x14ac:dyDescent="0.25">
      <c r="A15" s="173" t="str">
        <f t="array" ref="A15">IF(ISERROR(LARGE(Datenabgleich!$N$31:$N$130,Datenabgleich!$O44)),"",LARGE(Datenabgleich!$N$31:$N$130,Datenabgleich!$O44))</f>
        <v/>
      </c>
      <c r="B15" s="173" t="str">
        <f t="array" ref="B15">IF(ISERROR(VLOOKUP($A15,Anmeldeformular!$B$10:$M$109,2,FALSE)),"",VLOOKUP($A15,Anmeldeformular!$B$10:$M$109,2,FALSE))</f>
        <v/>
      </c>
      <c r="C15" s="173" t="str">
        <f t="array" ref="C15">IF(ISERROR(VLOOKUP($A15,Anmeldeformular!$B$10:$M$109,3,FALSE)),"",VLOOKUP($A15,Anmeldeformular!$B$10:$M$109,3,FALSE))</f>
        <v/>
      </c>
      <c r="D15" s="173" t="str">
        <f t="array" ref="D15">IF(ISERROR(VLOOKUP($A15,Anmeldeformular!$B$10:$M$109,4,FALSE)),"",VLOOKUP($A15,Anmeldeformular!$B$10:$M$109,4,FALSE))</f>
        <v/>
      </c>
      <c r="E15" s="212" t="str">
        <f t="array" ref="E15">IF(ISERROR(VLOOKUP($A15,Anmeldeformular!$B$10:$M$109,5,FALSE)),"",VLOOKUP($A15,Anmeldeformular!$B$10:$M$109,5,FALSE))</f>
        <v/>
      </c>
      <c r="F15" s="173" t="str">
        <f t="array" ref="F15">IF(ISERROR(VLOOKUP($A15,Anmeldeformular!$B$10:$M$109,6,FALSE)),"",VLOOKUP($A15,Anmeldeformular!$B$10:$M$109,6,FALSE))</f>
        <v/>
      </c>
      <c r="G15" s="173" t="str">
        <f t="array" ref="G15">IF(ISERROR(VLOOKUP($A15,Anmeldeformular!$B$10:$M$109,9,FALSE)),"",IF(VLOOKUP($A15,Anmeldeformular!$B$10:$M$109,9,FALSE)="ja",VLOOKUP($A15,Einzelkür!$B$8:$F$107,5,FALSE),""))</f>
        <v/>
      </c>
      <c r="H15" s="173" t="str">
        <f t="array" ref="H15">IF(ISERROR(VLOOKUP($A15,Anmeldeformular!$B$10:$M$109,10,FALSE)),"",IF(VLOOKUP($A15,Anmeldeformular!$B$10:$M$109,10,FALSE)&lt;&gt;"",VLOOKUP(VLOOKUP($A15,Anmeldeformular!$B$10:$M$109,10,FALSE),Datenabgleich!$D$31:$E$54,2,FALSE),""))</f>
        <v/>
      </c>
      <c r="I15" s="173" t="str">
        <f t="array" ref="I15">IF(ISERROR(VLOOKUP($A15,Anmeldeformular!$B$10:$M$109,11,FALSE)),"",IF(VLOOKUP($A15,Anmeldeformular!$B$10:$M$109,11,FALSE)&lt;&gt;"",VLOOKUP(VLOOKUP($A15,Anmeldeformular!$B$10:$M$109,11,FALSE),Datenabgleich!$G$31:$H$54,2,FALSE),""))</f>
        <v/>
      </c>
      <c r="J15" s="173" t="str">
        <f t="array" ref="J15">IF(ISERROR(VLOOKUP($A15,Anmeldeformular!$B$10:$M$109,12,FALSE)),"",IF(VLOOKUP($A15,Anmeldeformular!$B$10:$M$109,12,FALSE)&lt;&gt;"",VLOOKUP(VLOOKUP($A15,Anmeldeformular!$B$10:$M$109,12,FALSE),Datenabgleich!$J$31:$K$54,2,FALSE),""))</f>
        <v/>
      </c>
    </row>
    <row r="16" spans="1:10" x14ac:dyDescent="0.25">
      <c r="A16" s="173" t="str">
        <f t="array" ref="A16">IF(ISERROR(LARGE(Datenabgleich!$N$31:$N$130,Datenabgleich!$O45)),"",LARGE(Datenabgleich!$N$31:$N$130,Datenabgleich!$O45))</f>
        <v/>
      </c>
      <c r="B16" s="173" t="str">
        <f t="array" ref="B16">IF(ISERROR(VLOOKUP($A16,Anmeldeformular!$B$10:$M$109,2,FALSE)),"",VLOOKUP($A16,Anmeldeformular!$B$10:$M$109,2,FALSE))</f>
        <v/>
      </c>
      <c r="C16" s="173" t="str">
        <f t="array" ref="C16">IF(ISERROR(VLOOKUP($A16,Anmeldeformular!$B$10:$M$109,3,FALSE)),"",VLOOKUP($A16,Anmeldeformular!$B$10:$M$109,3,FALSE))</f>
        <v/>
      </c>
      <c r="D16" s="173" t="str">
        <f t="array" ref="D16">IF(ISERROR(VLOOKUP($A16,Anmeldeformular!$B$10:$M$109,4,FALSE)),"",VLOOKUP($A16,Anmeldeformular!$B$10:$M$109,4,FALSE))</f>
        <v/>
      </c>
      <c r="E16" s="212" t="str">
        <f t="array" ref="E16">IF(ISERROR(VLOOKUP($A16,Anmeldeformular!$B$10:$M$109,5,FALSE)),"",VLOOKUP($A16,Anmeldeformular!$B$10:$M$109,5,FALSE))</f>
        <v/>
      </c>
      <c r="F16" s="173" t="str">
        <f t="array" ref="F16">IF(ISERROR(VLOOKUP($A16,Anmeldeformular!$B$10:$M$109,6,FALSE)),"",VLOOKUP($A16,Anmeldeformular!$B$10:$M$109,6,FALSE))</f>
        <v/>
      </c>
      <c r="G16" s="173" t="str">
        <f t="array" ref="G16">IF(ISERROR(VLOOKUP($A16,Anmeldeformular!$B$10:$M$109,9,FALSE)),"",IF(VLOOKUP($A16,Anmeldeformular!$B$10:$M$109,9,FALSE)="ja",VLOOKUP($A16,Einzelkür!$B$8:$F$107,5,FALSE),""))</f>
        <v/>
      </c>
      <c r="H16" s="173" t="str">
        <f t="array" ref="H16">IF(ISERROR(VLOOKUP($A16,Anmeldeformular!$B$10:$M$109,10,FALSE)),"",IF(VLOOKUP($A16,Anmeldeformular!$B$10:$M$109,10,FALSE)&lt;&gt;"",VLOOKUP(VLOOKUP($A16,Anmeldeformular!$B$10:$M$109,10,FALSE),Datenabgleich!$D$31:$E$54,2,FALSE),""))</f>
        <v/>
      </c>
      <c r="I16" s="173" t="str">
        <f t="array" ref="I16">IF(ISERROR(VLOOKUP($A16,Anmeldeformular!$B$10:$M$109,11,FALSE)),"",IF(VLOOKUP($A16,Anmeldeformular!$B$10:$M$109,11,FALSE)&lt;&gt;"",VLOOKUP(VLOOKUP($A16,Anmeldeformular!$B$10:$M$109,11,FALSE),Datenabgleich!$G$31:$H$54,2,FALSE),""))</f>
        <v/>
      </c>
      <c r="J16" s="173" t="str">
        <f t="array" ref="J16">IF(ISERROR(VLOOKUP($A16,Anmeldeformular!$B$10:$M$109,12,FALSE)),"",IF(VLOOKUP($A16,Anmeldeformular!$B$10:$M$109,12,FALSE)&lt;&gt;"",VLOOKUP(VLOOKUP($A16,Anmeldeformular!$B$10:$M$109,12,FALSE),Datenabgleich!$J$31:$K$54,2,FALSE),""))</f>
        <v/>
      </c>
    </row>
    <row r="17" spans="1:10" x14ac:dyDescent="0.25">
      <c r="A17" s="173" t="str">
        <f t="array" ref="A17">IF(ISERROR(LARGE(Datenabgleich!$N$31:$N$130,Datenabgleich!$O46)),"",LARGE(Datenabgleich!$N$31:$N$130,Datenabgleich!$O46))</f>
        <v/>
      </c>
      <c r="B17" s="173" t="str">
        <f t="array" ref="B17">IF(ISERROR(VLOOKUP($A17,Anmeldeformular!$B$10:$M$109,2,FALSE)),"",VLOOKUP($A17,Anmeldeformular!$B$10:$M$109,2,FALSE))</f>
        <v/>
      </c>
      <c r="C17" s="173" t="str">
        <f t="array" ref="C17">IF(ISERROR(VLOOKUP($A17,Anmeldeformular!$B$10:$M$109,3,FALSE)),"",VLOOKUP($A17,Anmeldeformular!$B$10:$M$109,3,FALSE))</f>
        <v/>
      </c>
      <c r="D17" s="173" t="str">
        <f t="array" ref="D17">IF(ISERROR(VLOOKUP($A17,Anmeldeformular!$B$10:$M$109,4,FALSE)),"",VLOOKUP($A17,Anmeldeformular!$B$10:$M$109,4,FALSE))</f>
        <v/>
      </c>
      <c r="E17" s="212" t="str">
        <f t="array" ref="E17">IF(ISERROR(VLOOKUP($A17,Anmeldeformular!$B$10:$M$109,5,FALSE)),"",VLOOKUP($A17,Anmeldeformular!$B$10:$M$109,5,FALSE))</f>
        <v/>
      </c>
      <c r="F17" s="173" t="str">
        <f t="array" ref="F17">IF(ISERROR(VLOOKUP($A17,Anmeldeformular!$B$10:$M$109,6,FALSE)),"",VLOOKUP($A17,Anmeldeformular!$B$10:$M$109,6,FALSE))</f>
        <v/>
      </c>
      <c r="G17" s="173" t="str">
        <f t="array" ref="G17">IF(ISERROR(VLOOKUP($A17,Anmeldeformular!$B$10:$M$109,9,FALSE)),"",IF(VLOOKUP($A17,Anmeldeformular!$B$10:$M$109,9,FALSE)="ja",VLOOKUP($A17,Einzelkür!$B$8:$F$107,5,FALSE),""))</f>
        <v/>
      </c>
      <c r="H17" s="173" t="str">
        <f t="array" ref="H17">IF(ISERROR(VLOOKUP($A17,Anmeldeformular!$B$10:$M$109,10,FALSE)),"",IF(VLOOKUP($A17,Anmeldeformular!$B$10:$M$109,10,FALSE)&lt;&gt;"",VLOOKUP(VLOOKUP($A17,Anmeldeformular!$B$10:$M$109,10,FALSE),Datenabgleich!$D$31:$E$54,2,FALSE),""))</f>
        <v/>
      </c>
      <c r="I17" s="173" t="str">
        <f t="array" ref="I17">IF(ISERROR(VLOOKUP($A17,Anmeldeformular!$B$10:$M$109,11,FALSE)),"",IF(VLOOKUP($A17,Anmeldeformular!$B$10:$M$109,11,FALSE)&lt;&gt;"",VLOOKUP(VLOOKUP($A17,Anmeldeformular!$B$10:$M$109,11,FALSE),Datenabgleich!$G$31:$H$54,2,FALSE),""))</f>
        <v/>
      </c>
      <c r="J17" s="173" t="str">
        <f t="array" ref="J17">IF(ISERROR(VLOOKUP($A17,Anmeldeformular!$B$10:$M$109,12,FALSE)),"",IF(VLOOKUP($A17,Anmeldeformular!$B$10:$M$109,12,FALSE)&lt;&gt;"",VLOOKUP(VLOOKUP($A17,Anmeldeformular!$B$10:$M$109,12,FALSE),Datenabgleich!$J$31:$K$54,2,FALSE),""))</f>
        <v/>
      </c>
    </row>
    <row r="18" spans="1:10" x14ac:dyDescent="0.25">
      <c r="A18" s="173" t="str">
        <f t="array" ref="A18">IF(ISERROR(LARGE(Datenabgleich!$N$31:$N$130,Datenabgleich!$O47)),"",LARGE(Datenabgleich!$N$31:$N$130,Datenabgleich!$O47))</f>
        <v/>
      </c>
      <c r="B18" s="173" t="str">
        <f t="array" ref="B18">IF(ISERROR(VLOOKUP($A18,Anmeldeformular!$B$10:$M$109,2,FALSE)),"",VLOOKUP($A18,Anmeldeformular!$B$10:$M$109,2,FALSE))</f>
        <v/>
      </c>
      <c r="C18" s="173" t="str">
        <f t="array" ref="C18">IF(ISERROR(VLOOKUP($A18,Anmeldeformular!$B$10:$M$109,3,FALSE)),"",VLOOKUP($A18,Anmeldeformular!$B$10:$M$109,3,FALSE))</f>
        <v/>
      </c>
      <c r="D18" s="173" t="str">
        <f t="array" ref="D18">IF(ISERROR(VLOOKUP($A18,Anmeldeformular!$B$10:$M$109,4,FALSE)),"",VLOOKUP($A18,Anmeldeformular!$B$10:$M$109,4,FALSE))</f>
        <v/>
      </c>
      <c r="E18" s="212" t="str">
        <f t="array" ref="E18">IF(ISERROR(VLOOKUP($A18,Anmeldeformular!$B$10:$M$109,5,FALSE)),"",VLOOKUP($A18,Anmeldeformular!$B$10:$M$109,5,FALSE))</f>
        <v/>
      </c>
      <c r="F18" s="173" t="str">
        <f t="array" ref="F18">IF(ISERROR(VLOOKUP($A18,Anmeldeformular!$B$10:$M$109,6,FALSE)),"",VLOOKUP($A18,Anmeldeformular!$B$10:$M$109,6,FALSE))</f>
        <v/>
      </c>
      <c r="G18" s="173" t="str">
        <f t="array" ref="G18">IF(ISERROR(VLOOKUP($A18,Anmeldeformular!$B$10:$M$109,9,FALSE)),"",IF(VLOOKUP($A18,Anmeldeformular!$B$10:$M$109,9,FALSE)="ja",VLOOKUP($A18,Einzelkür!$B$8:$F$107,5,FALSE),""))</f>
        <v/>
      </c>
      <c r="H18" s="173" t="str">
        <f t="array" ref="H18">IF(ISERROR(VLOOKUP($A18,Anmeldeformular!$B$10:$M$109,10,FALSE)),"",IF(VLOOKUP($A18,Anmeldeformular!$B$10:$M$109,10,FALSE)&lt;&gt;"",VLOOKUP(VLOOKUP($A18,Anmeldeformular!$B$10:$M$109,10,FALSE),Datenabgleich!$D$31:$E$54,2,FALSE),""))</f>
        <v/>
      </c>
      <c r="I18" s="173" t="str">
        <f t="array" ref="I18">IF(ISERROR(VLOOKUP($A18,Anmeldeformular!$B$10:$M$109,11,FALSE)),"",IF(VLOOKUP($A18,Anmeldeformular!$B$10:$M$109,11,FALSE)&lt;&gt;"",VLOOKUP(VLOOKUP($A18,Anmeldeformular!$B$10:$M$109,11,FALSE),Datenabgleich!$G$31:$H$54,2,FALSE),""))</f>
        <v/>
      </c>
      <c r="J18" s="173" t="str">
        <f t="array" ref="J18">IF(ISERROR(VLOOKUP($A18,Anmeldeformular!$B$10:$M$109,12,FALSE)),"",IF(VLOOKUP($A18,Anmeldeformular!$B$10:$M$109,12,FALSE)&lt;&gt;"",VLOOKUP(VLOOKUP($A18,Anmeldeformular!$B$10:$M$109,12,FALSE),Datenabgleich!$J$31:$K$54,2,FALSE),""))</f>
        <v/>
      </c>
    </row>
    <row r="19" spans="1:10" x14ac:dyDescent="0.25">
      <c r="A19" s="173" t="str">
        <f t="array" ref="A19">IF(ISERROR(LARGE(Datenabgleich!$N$31:$N$130,Datenabgleich!$O48)),"",LARGE(Datenabgleich!$N$31:$N$130,Datenabgleich!$O48))</f>
        <v/>
      </c>
      <c r="B19" s="173" t="str">
        <f t="array" ref="B19">IF(ISERROR(VLOOKUP($A19,Anmeldeformular!$B$10:$M$109,2,FALSE)),"",VLOOKUP($A19,Anmeldeformular!$B$10:$M$109,2,FALSE))</f>
        <v/>
      </c>
      <c r="C19" s="173" t="str">
        <f t="array" ref="C19">IF(ISERROR(VLOOKUP($A19,Anmeldeformular!$B$10:$M$109,3,FALSE)),"",VLOOKUP($A19,Anmeldeformular!$B$10:$M$109,3,FALSE))</f>
        <v/>
      </c>
      <c r="D19" s="173" t="str">
        <f t="array" ref="D19">IF(ISERROR(VLOOKUP($A19,Anmeldeformular!$B$10:$M$109,4,FALSE)),"",VLOOKUP($A19,Anmeldeformular!$B$10:$M$109,4,FALSE))</f>
        <v/>
      </c>
      <c r="E19" s="212" t="str">
        <f t="array" ref="E19">IF(ISERROR(VLOOKUP($A19,Anmeldeformular!$B$10:$M$109,5,FALSE)),"",VLOOKUP($A19,Anmeldeformular!$B$10:$M$109,5,FALSE))</f>
        <v/>
      </c>
      <c r="F19" s="173" t="str">
        <f t="array" ref="F19">IF(ISERROR(VLOOKUP($A19,Anmeldeformular!$B$10:$M$109,6,FALSE)),"",VLOOKUP($A19,Anmeldeformular!$B$10:$M$109,6,FALSE))</f>
        <v/>
      </c>
      <c r="G19" s="173" t="str">
        <f t="array" ref="G19">IF(ISERROR(VLOOKUP($A19,Anmeldeformular!$B$10:$M$109,9,FALSE)),"",IF(VLOOKUP($A19,Anmeldeformular!$B$10:$M$109,9,FALSE)="ja",VLOOKUP($A19,Einzelkür!$B$8:$F$107,5,FALSE),""))</f>
        <v/>
      </c>
      <c r="H19" s="173" t="str">
        <f t="array" ref="H19">IF(ISERROR(VLOOKUP($A19,Anmeldeformular!$B$10:$M$109,10,FALSE)),"",IF(VLOOKUP($A19,Anmeldeformular!$B$10:$M$109,10,FALSE)&lt;&gt;"",VLOOKUP(VLOOKUP($A19,Anmeldeformular!$B$10:$M$109,10,FALSE),Datenabgleich!$D$31:$E$54,2,FALSE),""))</f>
        <v/>
      </c>
      <c r="I19" s="173" t="str">
        <f t="array" ref="I19">IF(ISERROR(VLOOKUP($A19,Anmeldeformular!$B$10:$M$109,11,FALSE)),"",IF(VLOOKUP($A19,Anmeldeformular!$B$10:$M$109,11,FALSE)&lt;&gt;"",VLOOKUP(VLOOKUP($A19,Anmeldeformular!$B$10:$M$109,11,FALSE),Datenabgleich!$G$31:$H$54,2,FALSE),""))</f>
        <v/>
      </c>
      <c r="J19" s="173" t="str">
        <f t="array" ref="J19">IF(ISERROR(VLOOKUP($A19,Anmeldeformular!$B$10:$M$109,12,FALSE)),"",IF(VLOOKUP($A19,Anmeldeformular!$B$10:$M$109,12,FALSE)&lt;&gt;"",VLOOKUP(VLOOKUP($A19,Anmeldeformular!$B$10:$M$109,12,FALSE),Datenabgleich!$J$31:$K$54,2,FALSE),""))</f>
        <v/>
      </c>
    </row>
    <row r="20" spans="1:10" x14ac:dyDescent="0.25">
      <c r="A20" s="173" t="str">
        <f t="array" ref="A20">IF(ISERROR(LARGE(Datenabgleich!$N$31:$N$130,Datenabgleich!$O49)),"",LARGE(Datenabgleich!$N$31:$N$130,Datenabgleich!$O49))</f>
        <v/>
      </c>
      <c r="B20" s="173" t="str">
        <f t="array" ref="B20">IF(ISERROR(VLOOKUP($A20,Anmeldeformular!$B$10:$M$109,2,FALSE)),"",VLOOKUP($A20,Anmeldeformular!$B$10:$M$109,2,FALSE))</f>
        <v/>
      </c>
      <c r="C20" s="173" t="str">
        <f t="array" ref="C20">IF(ISERROR(VLOOKUP($A20,Anmeldeformular!$B$10:$M$109,3,FALSE)),"",VLOOKUP($A20,Anmeldeformular!$B$10:$M$109,3,FALSE))</f>
        <v/>
      </c>
      <c r="D20" s="173" t="str">
        <f t="array" ref="D20">IF(ISERROR(VLOOKUP($A20,Anmeldeformular!$B$10:$M$109,4,FALSE)),"",VLOOKUP($A20,Anmeldeformular!$B$10:$M$109,4,FALSE))</f>
        <v/>
      </c>
      <c r="E20" s="212" t="str">
        <f t="array" ref="E20">IF(ISERROR(VLOOKUP($A20,Anmeldeformular!$B$10:$M$109,5,FALSE)),"",VLOOKUP($A20,Anmeldeformular!$B$10:$M$109,5,FALSE))</f>
        <v/>
      </c>
      <c r="F20" s="173" t="str">
        <f t="array" ref="F20">IF(ISERROR(VLOOKUP($A20,Anmeldeformular!$B$10:$M$109,6,FALSE)),"",VLOOKUP($A20,Anmeldeformular!$B$10:$M$109,6,FALSE))</f>
        <v/>
      </c>
      <c r="G20" s="173" t="str">
        <f t="array" ref="G20">IF(ISERROR(VLOOKUP($A20,Anmeldeformular!$B$10:$M$109,9,FALSE)),"",IF(VLOOKUP($A20,Anmeldeformular!$B$10:$M$109,9,FALSE)="ja",VLOOKUP($A20,Einzelkür!$B$8:$F$107,5,FALSE),""))</f>
        <v/>
      </c>
      <c r="H20" s="173" t="str">
        <f t="array" ref="H20">IF(ISERROR(VLOOKUP($A20,Anmeldeformular!$B$10:$M$109,10,FALSE)),"",IF(VLOOKUP($A20,Anmeldeformular!$B$10:$M$109,10,FALSE)&lt;&gt;"",VLOOKUP(VLOOKUP($A20,Anmeldeformular!$B$10:$M$109,10,FALSE),Datenabgleich!$D$31:$E$54,2,FALSE),""))</f>
        <v/>
      </c>
      <c r="I20" s="173" t="str">
        <f t="array" ref="I20">IF(ISERROR(VLOOKUP($A20,Anmeldeformular!$B$10:$M$109,11,FALSE)),"",IF(VLOOKUP($A20,Anmeldeformular!$B$10:$M$109,11,FALSE)&lt;&gt;"",VLOOKUP(VLOOKUP($A20,Anmeldeformular!$B$10:$M$109,11,FALSE),Datenabgleich!$G$31:$H$54,2,FALSE),""))</f>
        <v/>
      </c>
      <c r="J20" s="173" t="str">
        <f t="array" ref="J20">IF(ISERROR(VLOOKUP($A20,Anmeldeformular!$B$10:$M$109,12,FALSE)),"",IF(VLOOKUP($A20,Anmeldeformular!$B$10:$M$109,12,FALSE)&lt;&gt;"",VLOOKUP(VLOOKUP($A20,Anmeldeformular!$B$10:$M$109,12,FALSE),Datenabgleich!$J$31:$K$54,2,FALSE),""))</f>
        <v/>
      </c>
    </row>
    <row r="21" spans="1:10" x14ac:dyDescent="0.25">
      <c r="A21" s="173" t="str">
        <f t="array" ref="A21">IF(ISERROR(LARGE(Datenabgleich!$N$31:$N$130,Datenabgleich!$O50)),"",LARGE(Datenabgleich!$N$31:$N$130,Datenabgleich!$O50))</f>
        <v/>
      </c>
      <c r="B21" s="173" t="str">
        <f t="array" ref="B21">IF(ISERROR(VLOOKUP($A21,Anmeldeformular!$B$10:$M$109,2,FALSE)),"",VLOOKUP($A21,Anmeldeformular!$B$10:$M$109,2,FALSE))</f>
        <v/>
      </c>
      <c r="C21" s="173" t="str">
        <f t="array" ref="C21">IF(ISERROR(VLOOKUP($A21,Anmeldeformular!$B$10:$M$109,3,FALSE)),"",VLOOKUP($A21,Anmeldeformular!$B$10:$M$109,3,FALSE))</f>
        <v/>
      </c>
      <c r="D21" s="173" t="str">
        <f t="array" ref="D21">IF(ISERROR(VLOOKUP($A21,Anmeldeformular!$B$10:$M$109,4,FALSE)),"",VLOOKUP($A21,Anmeldeformular!$B$10:$M$109,4,FALSE))</f>
        <v/>
      </c>
      <c r="E21" s="212" t="str">
        <f t="array" ref="E21">IF(ISERROR(VLOOKUP($A21,Anmeldeformular!$B$10:$M$109,5,FALSE)),"",VLOOKUP($A21,Anmeldeformular!$B$10:$M$109,5,FALSE))</f>
        <v/>
      </c>
      <c r="F21" s="173" t="str">
        <f t="array" ref="F21">IF(ISERROR(VLOOKUP($A21,Anmeldeformular!$B$10:$M$109,6,FALSE)),"",VLOOKUP($A21,Anmeldeformular!$B$10:$M$109,6,FALSE))</f>
        <v/>
      </c>
      <c r="G21" s="173" t="str">
        <f t="array" ref="G21">IF(ISERROR(VLOOKUP($A21,Anmeldeformular!$B$10:$M$109,9,FALSE)),"",IF(VLOOKUP($A21,Anmeldeformular!$B$10:$M$109,9,FALSE)="ja",VLOOKUP($A21,Einzelkür!$B$8:$F$107,5,FALSE),""))</f>
        <v/>
      </c>
      <c r="H21" s="173" t="str">
        <f t="array" ref="H21">IF(ISERROR(VLOOKUP($A21,Anmeldeformular!$B$10:$M$109,10,FALSE)),"",IF(VLOOKUP($A21,Anmeldeformular!$B$10:$M$109,10,FALSE)&lt;&gt;"",VLOOKUP(VLOOKUP($A21,Anmeldeformular!$B$10:$M$109,10,FALSE),Datenabgleich!$D$31:$E$54,2,FALSE),""))</f>
        <v/>
      </c>
      <c r="I21" s="173" t="str">
        <f t="array" ref="I21">IF(ISERROR(VLOOKUP($A21,Anmeldeformular!$B$10:$M$109,11,FALSE)),"",IF(VLOOKUP($A21,Anmeldeformular!$B$10:$M$109,11,FALSE)&lt;&gt;"",VLOOKUP(VLOOKUP($A21,Anmeldeformular!$B$10:$M$109,11,FALSE),Datenabgleich!$G$31:$H$54,2,FALSE),""))</f>
        <v/>
      </c>
      <c r="J21" s="173" t="str">
        <f t="array" ref="J21">IF(ISERROR(VLOOKUP($A21,Anmeldeformular!$B$10:$M$109,12,FALSE)),"",IF(VLOOKUP($A21,Anmeldeformular!$B$10:$M$109,12,FALSE)&lt;&gt;"",VLOOKUP(VLOOKUP($A21,Anmeldeformular!$B$10:$M$109,12,FALSE),Datenabgleich!$J$31:$K$54,2,FALSE),""))</f>
        <v/>
      </c>
    </row>
    <row r="22" spans="1:10" x14ac:dyDescent="0.25">
      <c r="A22" s="173" t="str">
        <f t="array" ref="A22">IF(ISERROR(LARGE(Datenabgleich!$N$31:$N$130,Datenabgleich!$O51)),"",LARGE(Datenabgleich!$N$31:$N$130,Datenabgleich!$O51))</f>
        <v/>
      </c>
      <c r="B22" s="173" t="str">
        <f t="array" ref="B22">IF(ISERROR(VLOOKUP($A22,Anmeldeformular!$B$10:$M$109,2,FALSE)),"",VLOOKUP($A22,Anmeldeformular!$B$10:$M$109,2,FALSE))</f>
        <v/>
      </c>
      <c r="C22" s="173" t="str">
        <f t="array" ref="C22">IF(ISERROR(VLOOKUP($A22,Anmeldeformular!$B$10:$M$109,3,FALSE)),"",VLOOKUP($A22,Anmeldeformular!$B$10:$M$109,3,FALSE))</f>
        <v/>
      </c>
      <c r="D22" s="173" t="str">
        <f t="array" ref="D22">IF(ISERROR(VLOOKUP($A22,Anmeldeformular!$B$10:$M$109,4,FALSE)),"",VLOOKUP($A22,Anmeldeformular!$B$10:$M$109,4,FALSE))</f>
        <v/>
      </c>
      <c r="E22" s="212" t="str">
        <f t="array" ref="E22">IF(ISERROR(VLOOKUP($A22,Anmeldeformular!$B$10:$M$109,5,FALSE)),"",VLOOKUP($A22,Anmeldeformular!$B$10:$M$109,5,FALSE))</f>
        <v/>
      </c>
      <c r="F22" s="173" t="str">
        <f t="array" ref="F22">IF(ISERROR(VLOOKUP($A22,Anmeldeformular!$B$10:$M$109,6,FALSE)),"",VLOOKUP($A22,Anmeldeformular!$B$10:$M$109,6,FALSE))</f>
        <v/>
      </c>
      <c r="G22" s="173" t="str">
        <f t="array" ref="G22">IF(ISERROR(VLOOKUP($A22,Anmeldeformular!$B$10:$M$109,9,FALSE)),"",IF(VLOOKUP($A22,Anmeldeformular!$B$10:$M$109,9,FALSE)="ja",VLOOKUP($A22,Einzelkür!$B$8:$F$107,5,FALSE),""))</f>
        <v/>
      </c>
      <c r="H22" s="173" t="str">
        <f t="array" ref="H22">IF(ISERROR(VLOOKUP($A22,Anmeldeformular!$B$10:$M$109,10,FALSE)),"",IF(VLOOKUP($A22,Anmeldeformular!$B$10:$M$109,10,FALSE)&lt;&gt;"",VLOOKUP(VLOOKUP($A22,Anmeldeformular!$B$10:$M$109,10,FALSE),Datenabgleich!$D$31:$E$54,2,FALSE),""))</f>
        <v/>
      </c>
      <c r="I22" s="173" t="str">
        <f t="array" ref="I22">IF(ISERROR(VLOOKUP($A22,Anmeldeformular!$B$10:$M$109,11,FALSE)),"",IF(VLOOKUP($A22,Anmeldeformular!$B$10:$M$109,11,FALSE)&lt;&gt;"",VLOOKUP(VLOOKUP($A22,Anmeldeformular!$B$10:$M$109,11,FALSE),Datenabgleich!$G$31:$H$54,2,FALSE),""))</f>
        <v/>
      </c>
      <c r="J22" s="173" t="str">
        <f t="array" ref="J22">IF(ISERROR(VLOOKUP($A22,Anmeldeformular!$B$10:$M$109,12,FALSE)),"",IF(VLOOKUP($A22,Anmeldeformular!$B$10:$M$109,12,FALSE)&lt;&gt;"",VLOOKUP(VLOOKUP($A22,Anmeldeformular!$B$10:$M$109,12,FALSE),Datenabgleich!$J$31:$K$54,2,FALSE),""))</f>
        <v/>
      </c>
    </row>
    <row r="23" spans="1:10" x14ac:dyDescent="0.25">
      <c r="A23" s="173" t="str">
        <f t="array" ref="A23">IF(ISERROR(LARGE(Datenabgleich!$N$31:$N$130,Datenabgleich!$O52)),"",LARGE(Datenabgleich!$N$31:$N$130,Datenabgleich!$O52))</f>
        <v/>
      </c>
      <c r="B23" s="173" t="str">
        <f t="array" ref="B23">IF(ISERROR(VLOOKUP($A23,Anmeldeformular!$B$10:$M$109,2,FALSE)),"",VLOOKUP($A23,Anmeldeformular!$B$10:$M$109,2,FALSE))</f>
        <v/>
      </c>
      <c r="C23" s="173" t="str">
        <f t="array" ref="C23">IF(ISERROR(VLOOKUP($A23,Anmeldeformular!$B$10:$M$109,3,FALSE)),"",VLOOKUP($A23,Anmeldeformular!$B$10:$M$109,3,FALSE))</f>
        <v/>
      </c>
      <c r="D23" s="173" t="str">
        <f t="array" ref="D23">IF(ISERROR(VLOOKUP($A23,Anmeldeformular!$B$10:$M$109,4,FALSE)),"",VLOOKUP($A23,Anmeldeformular!$B$10:$M$109,4,FALSE))</f>
        <v/>
      </c>
      <c r="E23" s="212" t="str">
        <f t="array" ref="E23">IF(ISERROR(VLOOKUP($A23,Anmeldeformular!$B$10:$M$109,5,FALSE)),"",VLOOKUP($A23,Anmeldeformular!$B$10:$M$109,5,FALSE))</f>
        <v/>
      </c>
      <c r="F23" s="173" t="str">
        <f t="array" ref="F23">IF(ISERROR(VLOOKUP($A23,Anmeldeformular!$B$10:$M$109,6,FALSE)),"",VLOOKUP($A23,Anmeldeformular!$B$10:$M$109,6,FALSE))</f>
        <v/>
      </c>
      <c r="G23" s="173" t="str">
        <f t="array" ref="G23">IF(ISERROR(VLOOKUP($A23,Anmeldeformular!$B$10:$M$109,9,FALSE)),"",IF(VLOOKUP($A23,Anmeldeformular!$B$10:$M$109,9,FALSE)="ja",VLOOKUP($A23,Einzelkür!$B$8:$F$107,5,FALSE),""))</f>
        <v/>
      </c>
      <c r="H23" s="173" t="str">
        <f t="array" ref="H23">IF(ISERROR(VLOOKUP($A23,Anmeldeformular!$B$10:$M$109,10,FALSE)),"",IF(VLOOKUP($A23,Anmeldeformular!$B$10:$M$109,10,FALSE)&lt;&gt;"",VLOOKUP(VLOOKUP($A23,Anmeldeformular!$B$10:$M$109,10,FALSE),Datenabgleich!$D$31:$E$54,2,FALSE),""))</f>
        <v/>
      </c>
      <c r="I23" s="173" t="str">
        <f t="array" ref="I23">IF(ISERROR(VLOOKUP($A23,Anmeldeformular!$B$10:$M$109,11,FALSE)),"",IF(VLOOKUP($A23,Anmeldeformular!$B$10:$M$109,11,FALSE)&lt;&gt;"",VLOOKUP(VLOOKUP($A23,Anmeldeformular!$B$10:$M$109,11,FALSE),Datenabgleich!$G$31:$H$54,2,FALSE),""))</f>
        <v/>
      </c>
      <c r="J23" s="173" t="str">
        <f t="array" ref="J23">IF(ISERROR(VLOOKUP($A23,Anmeldeformular!$B$10:$M$109,12,FALSE)),"",IF(VLOOKUP($A23,Anmeldeformular!$B$10:$M$109,12,FALSE)&lt;&gt;"",VLOOKUP(VLOOKUP($A23,Anmeldeformular!$B$10:$M$109,12,FALSE),Datenabgleich!$J$31:$K$54,2,FALSE),""))</f>
        <v/>
      </c>
    </row>
    <row r="24" spans="1:10" x14ac:dyDescent="0.25">
      <c r="A24" s="173" t="str">
        <f t="array" ref="A24">IF(ISERROR(LARGE(Datenabgleich!$N$31:$N$130,Datenabgleich!$O53)),"",LARGE(Datenabgleich!$N$31:$N$130,Datenabgleich!$O53))</f>
        <v/>
      </c>
      <c r="B24" s="173" t="str">
        <f t="array" ref="B24">IF(ISERROR(VLOOKUP($A24,Anmeldeformular!$B$10:$M$109,2,FALSE)),"",VLOOKUP($A24,Anmeldeformular!$B$10:$M$109,2,FALSE))</f>
        <v/>
      </c>
      <c r="C24" s="173" t="str">
        <f t="array" ref="C24">IF(ISERROR(VLOOKUP($A24,Anmeldeformular!$B$10:$M$109,3,FALSE)),"",VLOOKUP($A24,Anmeldeformular!$B$10:$M$109,3,FALSE))</f>
        <v/>
      </c>
      <c r="D24" s="173" t="str">
        <f t="array" ref="D24">IF(ISERROR(VLOOKUP($A24,Anmeldeformular!$B$10:$M$109,4,FALSE)),"",VLOOKUP($A24,Anmeldeformular!$B$10:$M$109,4,FALSE))</f>
        <v/>
      </c>
      <c r="E24" s="212" t="str">
        <f t="array" ref="E24">IF(ISERROR(VLOOKUP($A24,Anmeldeformular!$B$10:$M$109,5,FALSE)),"",VLOOKUP($A24,Anmeldeformular!$B$10:$M$109,5,FALSE))</f>
        <v/>
      </c>
      <c r="F24" s="173" t="str">
        <f t="array" ref="F24">IF(ISERROR(VLOOKUP($A24,Anmeldeformular!$B$10:$M$109,6,FALSE)),"",VLOOKUP($A24,Anmeldeformular!$B$10:$M$109,6,FALSE))</f>
        <v/>
      </c>
      <c r="G24" s="173" t="str">
        <f t="array" ref="G24">IF(ISERROR(VLOOKUP($A24,Anmeldeformular!$B$10:$M$109,9,FALSE)),"",IF(VLOOKUP($A24,Anmeldeformular!$B$10:$M$109,9,FALSE)="ja",VLOOKUP($A24,Einzelkür!$B$8:$F$107,5,FALSE),""))</f>
        <v/>
      </c>
      <c r="H24" s="173" t="str">
        <f t="array" ref="H24">IF(ISERROR(VLOOKUP($A24,Anmeldeformular!$B$10:$M$109,10,FALSE)),"",IF(VLOOKUP($A24,Anmeldeformular!$B$10:$M$109,10,FALSE)&lt;&gt;"",VLOOKUP(VLOOKUP($A24,Anmeldeformular!$B$10:$M$109,10,FALSE),Datenabgleich!$D$31:$E$54,2,FALSE),""))</f>
        <v/>
      </c>
      <c r="I24" s="173" t="str">
        <f t="array" ref="I24">IF(ISERROR(VLOOKUP($A24,Anmeldeformular!$B$10:$M$109,11,FALSE)),"",IF(VLOOKUP($A24,Anmeldeformular!$B$10:$M$109,11,FALSE)&lt;&gt;"",VLOOKUP(VLOOKUP($A24,Anmeldeformular!$B$10:$M$109,11,FALSE),Datenabgleich!$G$31:$H$54,2,FALSE),""))</f>
        <v/>
      </c>
      <c r="J24" s="173" t="str">
        <f t="array" ref="J24">IF(ISERROR(VLOOKUP($A24,Anmeldeformular!$B$10:$M$109,12,FALSE)),"",IF(VLOOKUP($A24,Anmeldeformular!$B$10:$M$109,12,FALSE)&lt;&gt;"",VLOOKUP(VLOOKUP($A24,Anmeldeformular!$B$10:$M$109,12,FALSE),Datenabgleich!$J$31:$K$54,2,FALSE),""))</f>
        <v/>
      </c>
    </row>
    <row r="25" spans="1:10" x14ac:dyDescent="0.25">
      <c r="A25" s="173" t="str">
        <f t="array" ref="A25">IF(ISERROR(LARGE(Datenabgleich!$N$31:$N$130,Datenabgleich!$O54)),"",LARGE(Datenabgleich!$N$31:$N$130,Datenabgleich!$O54))</f>
        <v/>
      </c>
      <c r="B25" s="173" t="str">
        <f t="array" ref="B25">IF(ISERROR(VLOOKUP($A25,Anmeldeformular!$B$10:$M$109,2,FALSE)),"",VLOOKUP($A25,Anmeldeformular!$B$10:$M$109,2,FALSE))</f>
        <v/>
      </c>
      <c r="C25" s="173" t="str">
        <f t="array" ref="C25">IF(ISERROR(VLOOKUP($A25,Anmeldeformular!$B$10:$M$109,3,FALSE)),"",VLOOKUP($A25,Anmeldeformular!$B$10:$M$109,3,FALSE))</f>
        <v/>
      </c>
      <c r="D25" s="173" t="str">
        <f t="array" ref="D25">IF(ISERROR(VLOOKUP($A25,Anmeldeformular!$B$10:$M$109,4,FALSE)),"",VLOOKUP($A25,Anmeldeformular!$B$10:$M$109,4,FALSE))</f>
        <v/>
      </c>
      <c r="E25" s="212" t="str">
        <f t="array" ref="E25">IF(ISERROR(VLOOKUP($A25,Anmeldeformular!$B$10:$M$109,5,FALSE)),"",VLOOKUP($A25,Anmeldeformular!$B$10:$M$109,5,FALSE))</f>
        <v/>
      </c>
      <c r="F25" s="173" t="str">
        <f t="array" ref="F25">IF(ISERROR(VLOOKUP($A25,Anmeldeformular!$B$10:$M$109,6,FALSE)),"",VLOOKUP($A25,Anmeldeformular!$B$10:$M$109,6,FALSE))</f>
        <v/>
      </c>
      <c r="G25" s="173" t="str">
        <f t="array" ref="G25">IF(ISERROR(VLOOKUP($A25,Anmeldeformular!$B$10:$M$109,9,FALSE)),"",IF(VLOOKUP($A25,Anmeldeformular!$B$10:$M$109,9,FALSE)="ja",VLOOKUP($A25,Einzelkür!$B$8:$F$107,5,FALSE),""))</f>
        <v/>
      </c>
      <c r="H25" s="173" t="str">
        <f t="array" ref="H25">IF(ISERROR(VLOOKUP($A25,Anmeldeformular!$B$10:$M$109,10,FALSE)),"",IF(VLOOKUP($A25,Anmeldeformular!$B$10:$M$109,10,FALSE)&lt;&gt;"",VLOOKUP(VLOOKUP($A25,Anmeldeformular!$B$10:$M$109,10,FALSE),Datenabgleich!$D$31:$E$54,2,FALSE),""))</f>
        <v/>
      </c>
      <c r="I25" s="173" t="str">
        <f t="array" ref="I25">IF(ISERROR(VLOOKUP($A25,Anmeldeformular!$B$10:$M$109,11,FALSE)),"",IF(VLOOKUP($A25,Anmeldeformular!$B$10:$M$109,11,FALSE)&lt;&gt;"",VLOOKUP(VLOOKUP($A25,Anmeldeformular!$B$10:$M$109,11,FALSE),Datenabgleich!$G$31:$H$54,2,FALSE),""))</f>
        <v/>
      </c>
      <c r="J25" s="173" t="str">
        <f t="array" ref="J25">IF(ISERROR(VLOOKUP($A25,Anmeldeformular!$B$10:$M$109,12,FALSE)),"",IF(VLOOKUP($A25,Anmeldeformular!$B$10:$M$109,12,FALSE)&lt;&gt;"",VLOOKUP(VLOOKUP($A25,Anmeldeformular!$B$10:$M$109,12,FALSE),Datenabgleich!$J$31:$K$54,2,FALSE),""))</f>
        <v/>
      </c>
    </row>
    <row r="26" spans="1:10" x14ac:dyDescent="0.25">
      <c r="A26" s="173" t="str">
        <f t="array" ref="A26">IF(ISERROR(LARGE(Datenabgleich!$N$31:$N$130,Datenabgleich!$O55)),"",LARGE(Datenabgleich!$N$31:$N$130,Datenabgleich!$O55))</f>
        <v/>
      </c>
      <c r="B26" s="173" t="str">
        <f t="array" ref="B26">IF(ISERROR(VLOOKUP($A26,Anmeldeformular!$B$10:$M$109,2,FALSE)),"",VLOOKUP($A26,Anmeldeformular!$B$10:$M$109,2,FALSE))</f>
        <v/>
      </c>
      <c r="C26" s="173" t="str">
        <f t="array" ref="C26">IF(ISERROR(VLOOKUP($A26,Anmeldeformular!$B$10:$M$109,3,FALSE)),"",VLOOKUP($A26,Anmeldeformular!$B$10:$M$109,3,FALSE))</f>
        <v/>
      </c>
      <c r="D26" s="173" t="str">
        <f t="array" ref="D26">IF(ISERROR(VLOOKUP($A26,Anmeldeformular!$B$10:$M$109,4,FALSE)),"",VLOOKUP($A26,Anmeldeformular!$B$10:$M$109,4,FALSE))</f>
        <v/>
      </c>
      <c r="E26" s="212" t="str">
        <f t="array" ref="E26">IF(ISERROR(VLOOKUP($A26,Anmeldeformular!$B$10:$M$109,5,FALSE)),"",VLOOKUP($A26,Anmeldeformular!$B$10:$M$109,5,FALSE))</f>
        <v/>
      </c>
      <c r="F26" s="173" t="str">
        <f t="array" ref="F26">IF(ISERROR(VLOOKUP($A26,Anmeldeformular!$B$10:$M$109,6,FALSE)),"",VLOOKUP($A26,Anmeldeformular!$B$10:$M$109,6,FALSE))</f>
        <v/>
      </c>
      <c r="G26" s="173" t="str">
        <f t="array" ref="G26">IF(ISERROR(VLOOKUP($A26,Anmeldeformular!$B$10:$M$109,9,FALSE)),"",IF(VLOOKUP($A26,Anmeldeformular!$B$10:$M$109,9,FALSE)="ja",VLOOKUP($A26,Einzelkür!$B$8:$F$107,5,FALSE),""))</f>
        <v/>
      </c>
      <c r="H26" s="173" t="str">
        <f t="array" ref="H26">IF(ISERROR(VLOOKUP($A26,Anmeldeformular!$B$10:$M$109,10,FALSE)),"",IF(VLOOKUP($A26,Anmeldeformular!$B$10:$M$109,10,FALSE)&lt;&gt;"",VLOOKUP(VLOOKUP($A26,Anmeldeformular!$B$10:$M$109,10,FALSE),Datenabgleich!$D$31:$E$54,2,FALSE),""))</f>
        <v/>
      </c>
      <c r="I26" s="173" t="str">
        <f t="array" ref="I26">IF(ISERROR(VLOOKUP($A26,Anmeldeformular!$B$10:$M$109,11,FALSE)),"",IF(VLOOKUP($A26,Anmeldeformular!$B$10:$M$109,11,FALSE)&lt;&gt;"",VLOOKUP(VLOOKUP($A26,Anmeldeformular!$B$10:$M$109,11,FALSE),Datenabgleich!$G$31:$H$54,2,FALSE),""))</f>
        <v/>
      </c>
      <c r="J26" s="173" t="str">
        <f t="array" ref="J26">IF(ISERROR(VLOOKUP($A26,Anmeldeformular!$B$10:$M$109,12,FALSE)),"",IF(VLOOKUP($A26,Anmeldeformular!$B$10:$M$109,12,FALSE)&lt;&gt;"",VLOOKUP(VLOOKUP($A26,Anmeldeformular!$B$10:$M$109,12,FALSE),Datenabgleich!$J$31:$K$54,2,FALSE),""))</f>
        <v/>
      </c>
    </row>
    <row r="27" spans="1:10" x14ac:dyDescent="0.25">
      <c r="A27" s="173" t="str">
        <f t="array" ref="A27">IF(ISERROR(LARGE(Datenabgleich!$N$31:$N$130,Datenabgleich!$O56)),"",LARGE(Datenabgleich!$N$31:$N$130,Datenabgleich!$O56))</f>
        <v/>
      </c>
      <c r="B27" s="173" t="str">
        <f t="array" ref="B27">IF(ISERROR(VLOOKUP($A27,Anmeldeformular!$B$10:$M$109,2,FALSE)),"",VLOOKUP($A27,Anmeldeformular!$B$10:$M$109,2,FALSE))</f>
        <v/>
      </c>
      <c r="C27" s="173" t="str">
        <f t="array" ref="C27">IF(ISERROR(VLOOKUP($A27,Anmeldeformular!$B$10:$M$109,3,FALSE)),"",VLOOKUP($A27,Anmeldeformular!$B$10:$M$109,3,FALSE))</f>
        <v/>
      </c>
      <c r="D27" s="173" t="str">
        <f t="array" ref="D27">IF(ISERROR(VLOOKUP($A27,Anmeldeformular!$B$10:$M$109,4,FALSE)),"",VLOOKUP($A27,Anmeldeformular!$B$10:$M$109,4,FALSE))</f>
        <v/>
      </c>
      <c r="E27" s="212" t="str">
        <f t="array" ref="E27">IF(ISERROR(VLOOKUP($A27,Anmeldeformular!$B$10:$M$109,5,FALSE)),"",VLOOKUP($A27,Anmeldeformular!$B$10:$M$109,5,FALSE))</f>
        <v/>
      </c>
      <c r="F27" s="173" t="str">
        <f t="array" ref="F27">IF(ISERROR(VLOOKUP($A27,Anmeldeformular!$B$10:$M$109,6,FALSE)),"",VLOOKUP($A27,Anmeldeformular!$B$10:$M$109,6,FALSE))</f>
        <v/>
      </c>
      <c r="G27" s="173" t="str">
        <f t="array" ref="G27">IF(ISERROR(VLOOKUP($A27,Anmeldeformular!$B$10:$M$109,9,FALSE)),"",IF(VLOOKUP($A27,Anmeldeformular!$B$10:$M$109,9,FALSE)="ja",VLOOKUP($A27,Einzelkür!$B$8:$F$107,5,FALSE),""))</f>
        <v/>
      </c>
      <c r="H27" s="173" t="str">
        <f t="array" ref="H27">IF(ISERROR(VLOOKUP($A27,Anmeldeformular!$B$10:$M$109,10,FALSE)),"",IF(VLOOKUP($A27,Anmeldeformular!$B$10:$M$109,10,FALSE)&lt;&gt;"",VLOOKUP(VLOOKUP($A27,Anmeldeformular!$B$10:$M$109,10,FALSE),Datenabgleich!$D$31:$E$54,2,FALSE),""))</f>
        <v/>
      </c>
      <c r="I27" s="173" t="str">
        <f t="array" ref="I27">IF(ISERROR(VLOOKUP($A27,Anmeldeformular!$B$10:$M$109,11,FALSE)),"",IF(VLOOKUP($A27,Anmeldeformular!$B$10:$M$109,11,FALSE)&lt;&gt;"",VLOOKUP(VLOOKUP($A27,Anmeldeformular!$B$10:$M$109,11,FALSE),Datenabgleich!$G$31:$H$54,2,FALSE),""))</f>
        <v/>
      </c>
      <c r="J27" s="173" t="str">
        <f t="array" ref="J27">IF(ISERROR(VLOOKUP($A27,Anmeldeformular!$B$10:$M$109,12,FALSE)),"",IF(VLOOKUP($A27,Anmeldeformular!$B$10:$M$109,12,FALSE)&lt;&gt;"",VLOOKUP(VLOOKUP($A27,Anmeldeformular!$B$10:$M$109,12,FALSE),Datenabgleich!$J$31:$K$54,2,FALSE),""))</f>
        <v/>
      </c>
    </row>
    <row r="28" spans="1:10" x14ac:dyDescent="0.25">
      <c r="A28" s="173" t="str">
        <f t="array" ref="A28">IF(ISERROR(LARGE(Datenabgleich!$N$31:$N$130,Datenabgleich!$O57)),"",LARGE(Datenabgleich!$N$31:$N$130,Datenabgleich!$O57))</f>
        <v/>
      </c>
      <c r="B28" s="173" t="str">
        <f t="array" ref="B28">IF(ISERROR(VLOOKUP($A28,Anmeldeformular!$B$10:$M$109,2,FALSE)),"",VLOOKUP($A28,Anmeldeformular!$B$10:$M$109,2,FALSE))</f>
        <v/>
      </c>
      <c r="C28" s="173" t="str">
        <f t="array" ref="C28">IF(ISERROR(VLOOKUP($A28,Anmeldeformular!$B$10:$M$109,3,FALSE)),"",VLOOKUP($A28,Anmeldeformular!$B$10:$M$109,3,FALSE))</f>
        <v/>
      </c>
      <c r="D28" s="173" t="str">
        <f t="array" ref="D28">IF(ISERROR(VLOOKUP($A28,Anmeldeformular!$B$10:$M$109,4,FALSE)),"",VLOOKUP($A28,Anmeldeformular!$B$10:$M$109,4,FALSE))</f>
        <v/>
      </c>
      <c r="E28" s="212" t="str">
        <f t="array" ref="E28">IF(ISERROR(VLOOKUP($A28,Anmeldeformular!$B$10:$M$109,5,FALSE)),"",VLOOKUP($A28,Anmeldeformular!$B$10:$M$109,5,FALSE))</f>
        <v/>
      </c>
      <c r="F28" s="173" t="str">
        <f t="array" ref="F28">IF(ISERROR(VLOOKUP($A28,Anmeldeformular!$B$10:$M$109,6,FALSE)),"",VLOOKUP($A28,Anmeldeformular!$B$10:$M$109,6,FALSE))</f>
        <v/>
      </c>
      <c r="G28" s="173" t="str">
        <f t="array" ref="G28">IF(ISERROR(VLOOKUP($A28,Anmeldeformular!$B$10:$M$109,9,FALSE)),"",IF(VLOOKUP($A28,Anmeldeformular!$B$10:$M$109,9,FALSE)="ja",VLOOKUP($A28,Einzelkür!$B$8:$F$107,5,FALSE),""))</f>
        <v/>
      </c>
      <c r="H28" s="173" t="str">
        <f t="array" ref="H28">IF(ISERROR(VLOOKUP($A28,Anmeldeformular!$B$10:$M$109,10,FALSE)),"",IF(VLOOKUP($A28,Anmeldeformular!$B$10:$M$109,10,FALSE)&lt;&gt;"",VLOOKUP(VLOOKUP($A28,Anmeldeformular!$B$10:$M$109,10,FALSE),Datenabgleich!$D$31:$E$54,2,FALSE),""))</f>
        <v/>
      </c>
      <c r="I28" s="173" t="str">
        <f t="array" ref="I28">IF(ISERROR(VLOOKUP($A28,Anmeldeformular!$B$10:$M$109,11,FALSE)),"",IF(VLOOKUP($A28,Anmeldeformular!$B$10:$M$109,11,FALSE)&lt;&gt;"",VLOOKUP(VLOOKUP($A28,Anmeldeformular!$B$10:$M$109,11,FALSE),Datenabgleich!$G$31:$H$54,2,FALSE),""))</f>
        <v/>
      </c>
      <c r="J28" s="173" t="str">
        <f t="array" ref="J28">IF(ISERROR(VLOOKUP($A28,Anmeldeformular!$B$10:$M$109,12,FALSE)),"",IF(VLOOKUP($A28,Anmeldeformular!$B$10:$M$109,12,FALSE)&lt;&gt;"",VLOOKUP(VLOOKUP($A28,Anmeldeformular!$B$10:$M$109,12,FALSE),Datenabgleich!$J$31:$K$54,2,FALSE),""))</f>
        <v/>
      </c>
    </row>
    <row r="29" spans="1:10" x14ac:dyDescent="0.25">
      <c r="A29" s="173" t="str">
        <f t="array" ref="A29">IF(ISERROR(LARGE(Datenabgleich!$N$31:$N$130,Datenabgleich!$O58)),"",LARGE(Datenabgleich!$N$31:$N$130,Datenabgleich!$O58))</f>
        <v/>
      </c>
      <c r="B29" s="173" t="str">
        <f t="array" ref="B29">IF(ISERROR(VLOOKUP($A29,Anmeldeformular!$B$10:$M$109,2,FALSE)),"",VLOOKUP($A29,Anmeldeformular!$B$10:$M$109,2,FALSE))</f>
        <v/>
      </c>
      <c r="C29" s="173" t="str">
        <f t="array" ref="C29">IF(ISERROR(VLOOKUP($A29,Anmeldeformular!$B$10:$M$109,3,FALSE)),"",VLOOKUP($A29,Anmeldeformular!$B$10:$M$109,3,FALSE))</f>
        <v/>
      </c>
      <c r="D29" s="173" t="str">
        <f t="array" ref="D29">IF(ISERROR(VLOOKUP($A29,Anmeldeformular!$B$10:$M$109,4,FALSE)),"",VLOOKUP($A29,Anmeldeformular!$B$10:$M$109,4,FALSE))</f>
        <v/>
      </c>
      <c r="E29" s="212" t="str">
        <f t="array" ref="E29">IF(ISERROR(VLOOKUP($A29,Anmeldeformular!$B$10:$M$109,5,FALSE)),"",VLOOKUP($A29,Anmeldeformular!$B$10:$M$109,5,FALSE))</f>
        <v/>
      </c>
      <c r="F29" s="173" t="str">
        <f t="array" ref="F29">IF(ISERROR(VLOOKUP($A29,Anmeldeformular!$B$10:$M$109,6,FALSE)),"",VLOOKUP($A29,Anmeldeformular!$B$10:$M$109,6,FALSE))</f>
        <v/>
      </c>
      <c r="G29" s="173" t="str">
        <f t="array" ref="G29">IF(ISERROR(VLOOKUP($A29,Anmeldeformular!$B$10:$M$109,9,FALSE)),"",IF(VLOOKUP($A29,Anmeldeformular!$B$10:$M$109,9,FALSE)="ja",VLOOKUP($A29,Einzelkür!$B$8:$F$107,5,FALSE),""))</f>
        <v/>
      </c>
      <c r="H29" s="173" t="str">
        <f t="array" ref="H29">IF(ISERROR(VLOOKUP($A29,Anmeldeformular!$B$10:$M$109,10,FALSE)),"",IF(VLOOKUP($A29,Anmeldeformular!$B$10:$M$109,10,FALSE)&lt;&gt;"",VLOOKUP(VLOOKUP($A29,Anmeldeformular!$B$10:$M$109,10,FALSE),Datenabgleich!$D$31:$E$54,2,FALSE),""))</f>
        <v/>
      </c>
      <c r="I29" s="173" t="str">
        <f t="array" ref="I29">IF(ISERROR(VLOOKUP($A29,Anmeldeformular!$B$10:$M$109,11,FALSE)),"",IF(VLOOKUP($A29,Anmeldeformular!$B$10:$M$109,11,FALSE)&lt;&gt;"",VLOOKUP(VLOOKUP($A29,Anmeldeformular!$B$10:$M$109,11,FALSE),Datenabgleich!$G$31:$H$54,2,FALSE),""))</f>
        <v/>
      </c>
      <c r="J29" s="173" t="str">
        <f t="array" ref="J29">IF(ISERROR(VLOOKUP($A29,Anmeldeformular!$B$10:$M$109,12,FALSE)),"",IF(VLOOKUP($A29,Anmeldeformular!$B$10:$M$109,12,FALSE)&lt;&gt;"",VLOOKUP(VLOOKUP($A29,Anmeldeformular!$B$10:$M$109,12,FALSE),Datenabgleich!$J$31:$K$54,2,FALSE),""))</f>
        <v/>
      </c>
    </row>
    <row r="30" spans="1:10" x14ac:dyDescent="0.25">
      <c r="A30" s="173" t="str">
        <f t="array" ref="A30">IF(ISERROR(LARGE(Datenabgleich!$N$31:$N$130,Datenabgleich!$O59)),"",LARGE(Datenabgleich!$N$31:$N$130,Datenabgleich!$O59))</f>
        <v/>
      </c>
      <c r="B30" s="173" t="str">
        <f t="array" ref="B30">IF(ISERROR(VLOOKUP($A30,Anmeldeformular!$B$10:$M$109,2,FALSE)),"",VLOOKUP($A30,Anmeldeformular!$B$10:$M$109,2,FALSE))</f>
        <v/>
      </c>
      <c r="C30" s="173" t="str">
        <f t="array" ref="C30">IF(ISERROR(VLOOKUP($A30,Anmeldeformular!$B$10:$M$109,3,FALSE)),"",VLOOKUP($A30,Anmeldeformular!$B$10:$M$109,3,FALSE))</f>
        <v/>
      </c>
      <c r="D30" s="173" t="str">
        <f t="array" ref="D30">IF(ISERROR(VLOOKUP($A30,Anmeldeformular!$B$10:$M$109,4,FALSE)),"",VLOOKUP($A30,Anmeldeformular!$B$10:$M$109,4,FALSE))</f>
        <v/>
      </c>
      <c r="E30" s="212" t="str">
        <f t="array" ref="E30">IF(ISERROR(VLOOKUP($A30,Anmeldeformular!$B$10:$M$109,5,FALSE)),"",VLOOKUP($A30,Anmeldeformular!$B$10:$M$109,5,FALSE))</f>
        <v/>
      </c>
      <c r="F30" s="173" t="str">
        <f t="array" ref="F30">IF(ISERROR(VLOOKUP($A30,Anmeldeformular!$B$10:$M$109,6,FALSE)),"",VLOOKUP($A30,Anmeldeformular!$B$10:$M$109,6,FALSE))</f>
        <v/>
      </c>
      <c r="G30" s="173" t="str">
        <f t="array" ref="G30">IF(ISERROR(VLOOKUP($A30,Anmeldeformular!$B$10:$M$109,9,FALSE)),"",IF(VLOOKUP($A30,Anmeldeformular!$B$10:$M$109,9,FALSE)="ja",VLOOKUP($A30,Einzelkür!$B$8:$F$107,5,FALSE),""))</f>
        <v/>
      </c>
      <c r="H30" s="173" t="str">
        <f t="array" ref="H30">IF(ISERROR(VLOOKUP($A30,Anmeldeformular!$B$10:$M$109,10,FALSE)),"",IF(VLOOKUP($A30,Anmeldeformular!$B$10:$M$109,10,FALSE)&lt;&gt;"",VLOOKUP(VLOOKUP($A30,Anmeldeformular!$B$10:$M$109,10,FALSE),Datenabgleich!$D$31:$E$54,2,FALSE),""))</f>
        <v/>
      </c>
      <c r="I30" s="173" t="str">
        <f t="array" ref="I30">IF(ISERROR(VLOOKUP($A30,Anmeldeformular!$B$10:$M$109,11,FALSE)),"",IF(VLOOKUP($A30,Anmeldeformular!$B$10:$M$109,11,FALSE)&lt;&gt;"",VLOOKUP(VLOOKUP($A30,Anmeldeformular!$B$10:$M$109,11,FALSE),Datenabgleich!$G$31:$H$54,2,FALSE),""))</f>
        <v/>
      </c>
      <c r="J30" s="173" t="str">
        <f t="array" ref="J30">IF(ISERROR(VLOOKUP($A30,Anmeldeformular!$B$10:$M$109,12,FALSE)),"",IF(VLOOKUP($A30,Anmeldeformular!$B$10:$M$109,12,FALSE)&lt;&gt;"",VLOOKUP(VLOOKUP($A30,Anmeldeformular!$B$10:$M$109,12,FALSE),Datenabgleich!$J$31:$K$54,2,FALSE),""))</f>
        <v/>
      </c>
    </row>
    <row r="31" spans="1:10" x14ac:dyDescent="0.25">
      <c r="A31" s="173" t="str">
        <f t="array" ref="A31">IF(ISERROR(LARGE(Datenabgleich!$N$31:$N$130,Datenabgleich!$O60)),"",LARGE(Datenabgleich!$N$31:$N$130,Datenabgleich!$O60))</f>
        <v/>
      </c>
      <c r="B31" s="173" t="str">
        <f t="array" ref="B31">IF(ISERROR(VLOOKUP($A31,Anmeldeformular!$B$10:$M$109,2,FALSE)),"",VLOOKUP($A31,Anmeldeformular!$B$10:$M$109,2,FALSE))</f>
        <v/>
      </c>
      <c r="C31" s="173" t="str">
        <f t="array" ref="C31">IF(ISERROR(VLOOKUP($A31,Anmeldeformular!$B$10:$M$109,3,FALSE)),"",VLOOKUP($A31,Anmeldeformular!$B$10:$M$109,3,FALSE))</f>
        <v/>
      </c>
      <c r="D31" s="173" t="str">
        <f t="array" ref="D31">IF(ISERROR(VLOOKUP($A31,Anmeldeformular!$B$10:$M$109,4,FALSE)),"",VLOOKUP($A31,Anmeldeformular!$B$10:$M$109,4,FALSE))</f>
        <v/>
      </c>
      <c r="E31" s="212" t="str">
        <f t="array" ref="E31">IF(ISERROR(VLOOKUP($A31,Anmeldeformular!$B$10:$M$109,5,FALSE)),"",VLOOKUP($A31,Anmeldeformular!$B$10:$M$109,5,FALSE))</f>
        <v/>
      </c>
      <c r="F31" s="173" t="str">
        <f t="array" ref="F31">IF(ISERROR(VLOOKUP($A31,Anmeldeformular!$B$10:$M$109,6,FALSE)),"",VLOOKUP($A31,Anmeldeformular!$B$10:$M$109,6,FALSE))</f>
        <v/>
      </c>
      <c r="G31" s="173" t="str">
        <f t="array" ref="G31">IF(ISERROR(VLOOKUP($A31,Anmeldeformular!$B$10:$M$109,9,FALSE)),"",IF(VLOOKUP($A31,Anmeldeformular!$B$10:$M$109,9,FALSE)="ja",VLOOKUP($A31,Einzelkür!$B$8:$F$107,5,FALSE),""))</f>
        <v/>
      </c>
      <c r="H31" s="173" t="str">
        <f t="array" ref="H31">IF(ISERROR(VLOOKUP($A31,Anmeldeformular!$B$10:$M$109,10,FALSE)),"",IF(VLOOKUP($A31,Anmeldeformular!$B$10:$M$109,10,FALSE)&lt;&gt;"",VLOOKUP(VLOOKUP($A31,Anmeldeformular!$B$10:$M$109,10,FALSE),Datenabgleich!$D$31:$E$54,2,FALSE),""))</f>
        <v/>
      </c>
      <c r="I31" s="173" t="str">
        <f t="array" ref="I31">IF(ISERROR(VLOOKUP($A31,Anmeldeformular!$B$10:$M$109,11,FALSE)),"",IF(VLOOKUP($A31,Anmeldeformular!$B$10:$M$109,11,FALSE)&lt;&gt;"",VLOOKUP(VLOOKUP($A31,Anmeldeformular!$B$10:$M$109,11,FALSE),Datenabgleich!$G$31:$H$54,2,FALSE),""))</f>
        <v/>
      </c>
      <c r="J31" s="173" t="str">
        <f t="array" ref="J31">IF(ISERROR(VLOOKUP($A31,Anmeldeformular!$B$10:$M$109,12,FALSE)),"",IF(VLOOKUP($A31,Anmeldeformular!$B$10:$M$109,12,FALSE)&lt;&gt;"",VLOOKUP(VLOOKUP($A31,Anmeldeformular!$B$10:$M$109,12,FALSE),Datenabgleich!$J$31:$K$54,2,FALSE),""))</f>
        <v/>
      </c>
    </row>
    <row r="32" spans="1:10" x14ac:dyDescent="0.25">
      <c r="A32" s="173" t="str">
        <f t="array" ref="A32">IF(ISERROR(LARGE(Datenabgleich!$N$31:$N$130,Datenabgleich!$O61)),"",LARGE(Datenabgleich!$N$31:$N$130,Datenabgleich!$O61))</f>
        <v/>
      </c>
      <c r="B32" s="173" t="str">
        <f t="array" ref="B32">IF(ISERROR(VLOOKUP($A32,Anmeldeformular!$B$10:$M$109,2,FALSE)),"",VLOOKUP($A32,Anmeldeformular!$B$10:$M$109,2,FALSE))</f>
        <v/>
      </c>
      <c r="C32" s="173" t="str">
        <f t="array" ref="C32">IF(ISERROR(VLOOKUP($A32,Anmeldeformular!$B$10:$M$109,3,FALSE)),"",VLOOKUP($A32,Anmeldeformular!$B$10:$M$109,3,FALSE))</f>
        <v/>
      </c>
      <c r="D32" s="173" t="str">
        <f t="array" ref="D32">IF(ISERROR(VLOOKUP($A32,Anmeldeformular!$B$10:$M$109,4,FALSE)),"",VLOOKUP($A32,Anmeldeformular!$B$10:$M$109,4,FALSE))</f>
        <v/>
      </c>
      <c r="E32" s="212" t="str">
        <f t="array" ref="E32">IF(ISERROR(VLOOKUP($A32,Anmeldeformular!$B$10:$M$109,5,FALSE)),"",VLOOKUP($A32,Anmeldeformular!$B$10:$M$109,5,FALSE))</f>
        <v/>
      </c>
      <c r="F32" s="173" t="str">
        <f t="array" ref="F32">IF(ISERROR(VLOOKUP($A32,Anmeldeformular!$B$10:$M$109,6,FALSE)),"",VLOOKUP($A32,Anmeldeformular!$B$10:$M$109,6,FALSE))</f>
        <v/>
      </c>
      <c r="G32" s="173" t="str">
        <f t="array" ref="G32">IF(ISERROR(VLOOKUP($A32,Anmeldeformular!$B$10:$M$109,9,FALSE)),"",IF(VLOOKUP($A32,Anmeldeformular!$B$10:$M$109,9,FALSE)="ja",VLOOKUP($A32,Einzelkür!$B$8:$F$107,5,FALSE),""))</f>
        <v/>
      </c>
      <c r="H32" s="173" t="str">
        <f t="array" ref="H32">IF(ISERROR(VLOOKUP($A32,Anmeldeformular!$B$10:$M$109,10,FALSE)),"",IF(VLOOKUP($A32,Anmeldeformular!$B$10:$M$109,10,FALSE)&lt;&gt;"",VLOOKUP(VLOOKUP($A32,Anmeldeformular!$B$10:$M$109,10,FALSE),Datenabgleich!$D$31:$E$54,2,FALSE),""))</f>
        <v/>
      </c>
      <c r="I32" s="173" t="str">
        <f t="array" ref="I32">IF(ISERROR(VLOOKUP($A32,Anmeldeformular!$B$10:$M$109,11,FALSE)),"",IF(VLOOKUP($A32,Anmeldeformular!$B$10:$M$109,11,FALSE)&lt;&gt;"",VLOOKUP(VLOOKUP($A32,Anmeldeformular!$B$10:$M$109,11,FALSE),Datenabgleich!$G$31:$H$54,2,FALSE),""))</f>
        <v/>
      </c>
      <c r="J32" s="173" t="str">
        <f t="array" ref="J32">IF(ISERROR(VLOOKUP($A32,Anmeldeformular!$B$10:$M$109,12,FALSE)),"",IF(VLOOKUP($A32,Anmeldeformular!$B$10:$M$109,12,FALSE)&lt;&gt;"",VLOOKUP(VLOOKUP($A32,Anmeldeformular!$B$10:$M$109,12,FALSE),Datenabgleich!$J$31:$K$54,2,FALSE),""))</f>
        <v/>
      </c>
    </row>
    <row r="33" spans="1:10" x14ac:dyDescent="0.25">
      <c r="A33" s="173" t="str">
        <f t="array" ref="A33">IF(ISERROR(LARGE(Datenabgleich!$N$31:$N$130,Datenabgleich!$O62)),"",LARGE(Datenabgleich!$N$31:$N$130,Datenabgleich!$O62))</f>
        <v/>
      </c>
      <c r="B33" s="173" t="str">
        <f t="array" ref="B33">IF(ISERROR(VLOOKUP($A33,Anmeldeformular!$B$10:$M$109,2,FALSE)),"",VLOOKUP($A33,Anmeldeformular!$B$10:$M$109,2,FALSE))</f>
        <v/>
      </c>
      <c r="C33" s="173" t="str">
        <f t="array" ref="C33">IF(ISERROR(VLOOKUP($A33,Anmeldeformular!$B$10:$M$109,3,FALSE)),"",VLOOKUP($A33,Anmeldeformular!$B$10:$M$109,3,FALSE))</f>
        <v/>
      </c>
      <c r="D33" s="173" t="str">
        <f t="array" ref="D33">IF(ISERROR(VLOOKUP($A33,Anmeldeformular!$B$10:$M$109,4,FALSE)),"",VLOOKUP($A33,Anmeldeformular!$B$10:$M$109,4,FALSE))</f>
        <v/>
      </c>
      <c r="E33" s="212" t="str">
        <f t="array" ref="E33">IF(ISERROR(VLOOKUP($A33,Anmeldeformular!$B$10:$M$109,5,FALSE)),"",VLOOKUP($A33,Anmeldeformular!$B$10:$M$109,5,FALSE))</f>
        <v/>
      </c>
      <c r="F33" s="173" t="str">
        <f t="array" ref="F33">IF(ISERROR(VLOOKUP($A33,Anmeldeformular!$B$10:$M$109,6,FALSE)),"",VLOOKUP($A33,Anmeldeformular!$B$10:$M$109,6,FALSE))</f>
        <v/>
      </c>
      <c r="G33" s="173" t="str">
        <f t="array" ref="G33">IF(ISERROR(VLOOKUP($A33,Anmeldeformular!$B$10:$M$109,9,FALSE)),"",IF(VLOOKUP($A33,Anmeldeformular!$B$10:$M$109,9,FALSE)="ja",VLOOKUP($A33,Einzelkür!$B$8:$F$107,5,FALSE),""))</f>
        <v/>
      </c>
      <c r="H33" s="173" t="str">
        <f t="array" ref="H33">IF(ISERROR(VLOOKUP($A33,Anmeldeformular!$B$10:$M$109,10,FALSE)),"",IF(VLOOKUP($A33,Anmeldeformular!$B$10:$M$109,10,FALSE)&lt;&gt;"",VLOOKUP(VLOOKUP($A33,Anmeldeformular!$B$10:$M$109,10,FALSE),Datenabgleich!$D$31:$E$54,2,FALSE),""))</f>
        <v/>
      </c>
      <c r="I33" s="173" t="str">
        <f t="array" ref="I33">IF(ISERROR(VLOOKUP($A33,Anmeldeformular!$B$10:$M$109,11,FALSE)),"",IF(VLOOKUP($A33,Anmeldeformular!$B$10:$M$109,11,FALSE)&lt;&gt;"",VLOOKUP(VLOOKUP($A33,Anmeldeformular!$B$10:$M$109,11,FALSE),Datenabgleich!$G$31:$H$54,2,FALSE),""))</f>
        <v/>
      </c>
      <c r="J33" s="173" t="str">
        <f t="array" ref="J33">IF(ISERROR(VLOOKUP($A33,Anmeldeformular!$B$10:$M$109,12,FALSE)),"",IF(VLOOKUP($A33,Anmeldeformular!$B$10:$M$109,12,FALSE)&lt;&gt;"",VLOOKUP(VLOOKUP($A33,Anmeldeformular!$B$10:$M$109,12,FALSE),Datenabgleich!$J$31:$K$54,2,FALSE),""))</f>
        <v/>
      </c>
    </row>
    <row r="34" spans="1:10" x14ac:dyDescent="0.25">
      <c r="A34" s="173" t="str">
        <f t="array" ref="A34">IF(ISERROR(LARGE(Datenabgleich!$N$31:$N$130,Datenabgleich!$O63)),"",LARGE(Datenabgleich!$N$31:$N$130,Datenabgleich!$O63))</f>
        <v/>
      </c>
      <c r="B34" s="173" t="str">
        <f t="array" ref="B34">IF(ISERROR(VLOOKUP($A34,Anmeldeformular!$B$10:$M$109,2,FALSE)),"",VLOOKUP($A34,Anmeldeformular!$B$10:$M$109,2,FALSE))</f>
        <v/>
      </c>
      <c r="C34" s="173" t="str">
        <f t="array" ref="C34">IF(ISERROR(VLOOKUP($A34,Anmeldeformular!$B$10:$M$109,3,FALSE)),"",VLOOKUP($A34,Anmeldeformular!$B$10:$M$109,3,FALSE))</f>
        <v/>
      </c>
      <c r="D34" s="173" t="str">
        <f t="array" ref="D34">IF(ISERROR(VLOOKUP($A34,Anmeldeformular!$B$10:$M$109,4,FALSE)),"",VLOOKUP($A34,Anmeldeformular!$B$10:$M$109,4,FALSE))</f>
        <v/>
      </c>
      <c r="E34" s="212" t="str">
        <f t="array" ref="E34">IF(ISERROR(VLOOKUP($A34,Anmeldeformular!$B$10:$M$109,5,FALSE)),"",VLOOKUP($A34,Anmeldeformular!$B$10:$M$109,5,FALSE))</f>
        <v/>
      </c>
      <c r="F34" s="173" t="str">
        <f t="array" ref="F34">IF(ISERROR(VLOOKUP($A34,Anmeldeformular!$B$10:$M$109,6,FALSE)),"",VLOOKUP($A34,Anmeldeformular!$B$10:$M$109,6,FALSE))</f>
        <v/>
      </c>
      <c r="G34" s="173" t="str">
        <f t="array" ref="G34">IF(ISERROR(VLOOKUP($A34,Anmeldeformular!$B$10:$M$109,9,FALSE)),"",IF(VLOOKUP($A34,Anmeldeformular!$B$10:$M$109,9,FALSE)="ja",VLOOKUP($A34,Einzelkür!$B$8:$F$107,5,FALSE),""))</f>
        <v/>
      </c>
      <c r="H34" s="173" t="str">
        <f t="array" ref="H34">IF(ISERROR(VLOOKUP($A34,Anmeldeformular!$B$10:$M$109,10,FALSE)),"",IF(VLOOKUP($A34,Anmeldeformular!$B$10:$M$109,10,FALSE)&lt;&gt;"",VLOOKUP(VLOOKUP($A34,Anmeldeformular!$B$10:$M$109,10,FALSE),Datenabgleich!$D$31:$E$54,2,FALSE),""))</f>
        <v/>
      </c>
      <c r="I34" s="173" t="str">
        <f t="array" ref="I34">IF(ISERROR(VLOOKUP($A34,Anmeldeformular!$B$10:$M$109,11,FALSE)),"",IF(VLOOKUP($A34,Anmeldeformular!$B$10:$M$109,11,FALSE)&lt;&gt;"",VLOOKUP(VLOOKUP($A34,Anmeldeformular!$B$10:$M$109,11,FALSE),Datenabgleich!$G$31:$H$54,2,FALSE),""))</f>
        <v/>
      </c>
      <c r="J34" s="173" t="str">
        <f t="array" ref="J34">IF(ISERROR(VLOOKUP($A34,Anmeldeformular!$B$10:$M$109,12,FALSE)),"",IF(VLOOKUP($A34,Anmeldeformular!$B$10:$M$109,12,FALSE)&lt;&gt;"",VLOOKUP(VLOOKUP($A34,Anmeldeformular!$B$10:$M$109,12,FALSE),Datenabgleich!$J$31:$K$54,2,FALSE),""))</f>
        <v/>
      </c>
    </row>
    <row r="35" spans="1:10" x14ac:dyDescent="0.25">
      <c r="A35" s="173" t="str">
        <f t="array" ref="A35">IF(ISERROR(LARGE(Datenabgleich!$N$31:$N$130,Datenabgleich!$O64)),"",LARGE(Datenabgleich!$N$31:$N$130,Datenabgleich!$O64))</f>
        <v/>
      </c>
      <c r="B35" s="173" t="str">
        <f t="array" ref="B35">IF(ISERROR(VLOOKUP($A35,Anmeldeformular!$B$10:$M$109,2,FALSE)),"",VLOOKUP($A35,Anmeldeformular!$B$10:$M$109,2,FALSE))</f>
        <v/>
      </c>
      <c r="C35" s="173" t="str">
        <f t="array" ref="C35">IF(ISERROR(VLOOKUP($A35,Anmeldeformular!$B$10:$M$109,3,FALSE)),"",VLOOKUP($A35,Anmeldeformular!$B$10:$M$109,3,FALSE))</f>
        <v/>
      </c>
      <c r="D35" s="173" t="str">
        <f t="array" ref="D35">IF(ISERROR(VLOOKUP($A35,Anmeldeformular!$B$10:$M$109,4,FALSE)),"",VLOOKUP($A35,Anmeldeformular!$B$10:$M$109,4,FALSE))</f>
        <v/>
      </c>
      <c r="E35" s="212" t="str">
        <f t="array" ref="E35">IF(ISERROR(VLOOKUP($A35,Anmeldeformular!$B$10:$M$109,5,FALSE)),"",VLOOKUP($A35,Anmeldeformular!$B$10:$M$109,5,FALSE))</f>
        <v/>
      </c>
      <c r="F35" s="173" t="str">
        <f t="array" ref="F35">IF(ISERROR(VLOOKUP($A35,Anmeldeformular!$B$10:$M$109,6,FALSE)),"",VLOOKUP($A35,Anmeldeformular!$B$10:$M$109,6,FALSE))</f>
        <v/>
      </c>
      <c r="G35" s="173" t="str">
        <f t="array" ref="G35">IF(ISERROR(VLOOKUP($A35,Anmeldeformular!$B$10:$M$109,9,FALSE)),"",IF(VLOOKUP($A35,Anmeldeformular!$B$10:$M$109,9,FALSE)="ja",VLOOKUP($A35,Einzelkür!$B$8:$F$107,5,FALSE),""))</f>
        <v/>
      </c>
      <c r="H35" s="173" t="str">
        <f t="array" ref="H35">IF(ISERROR(VLOOKUP($A35,Anmeldeformular!$B$10:$M$109,10,FALSE)),"",IF(VLOOKUP($A35,Anmeldeformular!$B$10:$M$109,10,FALSE)&lt;&gt;"",VLOOKUP(VLOOKUP($A35,Anmeldeformular!$B$10:$M$109,10,FALSE),Datenabgleich!$D$31:$E$54,2,FALSE),""))</f>
        <v/>
      </c>
      <c r="I35" s="173" t="str">
        <f t="array" ref="I35">IF(ISERROR(VLOOKUP($A35,Anmeldeformular!$B$10:$M$109,11,FALSE)),"",IF(VLOOKUP($A35,Anmeldeformular!$B$10:$M$109,11,FALSE)&lt;&gt;"",VLOOKUP(VLOOKUP($A35,Anmeldeformular!$B$10:$M$109,11,FALSE),Datenabgleich!$G$31:$H$54,2,FALSE),""))</f>
        <v/>
      </c>
      <c r="J35" s="173" t="str">
        <f t="array" ref="J35">IF(ISERROR(VLOOKUP($A35,Anmeldeformular!$B$10:$M$109,12,FALSE)),"",IF(VLOOKUP($A35,Anmeldeformular!$B$10:$M$109,12,FALSE)&lt;&gt;"",VLOOKUP(VLOOKUP($A35,Anmeldeformular!$B$10:$M$109,12,FALSE),Datenabgleich!$J$31:$K$54,2,FALSE),""))</f>
        <v/>
      </c>
    </row>
    <row r="36" spans="1:10" x14ac:dyDescent="0.25">
      <c r="A36" s="173" t="str">
        <f t="array" ref="A36">IF(ISERROR(LARGE(Datenabgleich!$N$31:$N$130,Datenabgleich!$O65)),"",LARGE(Datenabgleich!$N$31:$N$130,Datenabgleich!$O65))</f>
        <v/>
      </c>
      <c r="B36" s="173" t="str">
        <f t="array" ref="B36">IF(ISERROR(VLOOKUP($A36,Anmeldeformular!$B$10:$M$109,2,FALSE)),"",VLOOKUP($A36,Anmeldeformular!$B$10:$M$109,2,FALSE))</f>
        <v/>
      </c>
      <c r="C36" s="173" t="str">
        <f t="array" ref="C36">IF(ISERROR(VLOOKUP($A36,Anmeldeformular!$B$10:$M$109,3,FALSE)),"",VLOOKUP($A36,Anmeldeformular!$B$10:$M$109,3,FALSE))</f>
        <v/>
      </c>
      <c r="D36" s="173" t="str">
        <f t="array" ref="D36">IF(ISERROR(VLOOKUP($A36,Anmeldeformular!$B$10:$M$109,4,FALSE)),"",VLOOKUP($A36,Anmeldeformular!$B$10:$M$109,4,FALSE))</f>
        <v/>
      </c>
      <c r="E36" s="212" t="str">
        <f t="array" ref="E36">IF(ISERROR(VLOOKUP($A36,Anmeldeformular!$B$10:$M$109,5,FALSE)),"",VLOOKUP($A36,Anmeldeformular!$B$10:$M$109,5,FALSE))</f>
        <v/>
      </c>
      <c r="F36" s="173" t="str">
        <f t="array" ref="F36">IF(ISERROR(VLOOKUP($A36,Anmeldeformular!$B$10:$M$109,6,FALSE)),"",VLOOKUP($A36,Anmeldeformular!$B$10:$M$109,6,FALSE))</f>
        <v/>
      </c>
      <c r="G36" s="173" t="str">
        <f t="array" ref="G36">IF(ISERROR(VLOOKUP($A36,Anmeldeformular!$B$10:$M$109,9,FALSE)),"",IF(VLOOKUP($A36,Anmeldeformular!$B$10:$M$109,9,FALSE)="ja",VLOOKUP($A36,Einzelkür!$B$8:$F$107,5,FALSE),""))</f>
        <v/>
      </c>
      <c r="H36" s="173" t="str">
        <f t="array" ref="H36">IF(ISERROR(VLOOKUP($A36,Anmeldeformular!$B$10:$M$109,10,FALSE)),"",IF(VLOOKUP($A36,Anmeldeformular!$B$10:$M$109,10,FALSE)&lt;&gt;"",VLOOKUP(VLOOKUP($A36,Anmeldeformular!$B$10:$M$109,10,FALSE),Datenabgleich!$D$31:$E$54,2,FALSE),""))</f>
        <v/>
      </c>
      <c r="I36" s="173" t="str">
        <f t="array" ref="I36">IF(ISERROR(VLOOKUP($A36,Anmeldeformular!$B$10:$M$109,11,FALSE)),"",IF(VLOOKUP($A36,Anmeldeformular!$B$10:$M$109,11,FALSE)&lt;&gt;"",VLOOKUP(VLOOKUP($A36,Anmeldeformular!$B$10:$M$109,11,FALSE),Datenabgleich!$G$31:$H$54,2,FALSE),""))</f>
        <v/>
      </c>
      <c r="J36" s="173" t="str">
        <f t="array" ref="J36">IF(ISERROR(VLOOKUP($A36,Anmeldeformular!$B$10:$M$109,12,FALSE)),"",IF(VLOOKUP($A36,Anmeldeformular!$B$10:$M$109,12,FALSE)&lt;&gt;"",VLOOKUP(VLOOKUP($A36,Anmeldeformular!$B$10:$M$109,12,FALSE),Datenabgleich!$J$31:$K$54,2,FALSE),""))</f>
        <v/>
      </c>
    </row>
    <row r="37" spans="1:10" x14ac:dyDescent="0.25">
      <c r="A37" s="173" t="str">
        <f t="array" ref="A37">IF(ISERROR(LARGE(Datenabgleich!$N$31:$N$130,Datenabgleich!$O66)),"",LARGE(Datenabgleich!$N$31:$N$130,Datenabgleich!$O66))</f>
        <v/>
      </c>
      <c r="B37" s="173" t="str">
        <f t="array" ref="B37">IF(ISERROR(VLOOKUP($A37,Anmeldeformular!$B$10:$M$109,2,FALSE)),"",VLOOKUP($A37,Anmeldeformular!$B$10:$M$109,2,FALSE))</f>
        <v/>
      </c>
      <c r="C37" s="173" t="str">
        <f t="array" ref="C37">IF(ISERROR(VLOOKUP($A37,Anmeldeformular!$B$10:$M$109,3,FALSE)),"",VLOOKUP($A37,Anmeldeformular!$B$10:$M$109,3,FALSE))</f>
        <v/>
      </c>
      <c r="D37" s="173" t="str">
        <f t="array" ref="D37">IF(ISERROR(VLOOKUP($A37,Anmeldeformular!$B$10:$M$109,4,FALSE)),"",VLOOKUP($A37,Anmeldeformular!$B$10:$M$109,4,FALSE))</f>
        <v/>
      </c>
      <c r="E37" s="212" t="str">
        <f t="array" ref="E37">IF(ISERROR(VLOOKUP($A37,Anmeldeformular!$B$10:$M$109,5,FALSE)),"",VLOOKUP($A37,Anmeldeformular!$B$10:$M$109,5,FALSE))</f>
        <v/>
      </c>
      <c r="F37" s="173" t="str">
        <f t="array" ref="F37">IF(ISERROR(VLOOKUP($A37,Anmeldeformular!$B$10:$M$109,6,FALSE)),"",VLOOKUP($A37,Anmeldeformular!$B$10:$M$109,6,FALSE))</f>
        <v/>
      </c>
      <c r="G37" s="173" t="str">
        <f t="array" ref="G37">IF(ISERROR(VLOOKUP($A37,Anmeldeformular!$B$10:$M$109,9,FALSE)),"",IF(VLOOKUP($A37,Anmeldeformular!$B$10:$M$109,9,FALSE)="ja",VLOOKUP($A37,Einzelkür!$B$8:$F$107,5,FALSE),""))</f>
        <v/>
      </c>
      <c r="H37" s="173" t="str">
        <f t="array" ref="H37">IF(ISERROR(VLOOKUP($A37,Anmeldeformular!$B$10:$M$109,10,FALSE)),"",IF(VLOOKUP($A37,Anmeldeformular!$B$10:$M$109,10,FALSE)&lt;&gt;"",VLOOKUP(VLOOKUP($A37,Anmeldeformular!$B$10:$M$109,10,FALSE),Datenabgleich!$D$31:$E$54,2,FALSE),""))</f>
        <v/>
      </c>
      <c r="I37" s="173" t="str">
        <f t="array" ref="I37">IF(ISERROR(VLOOKUP($A37,Anmeldeformular!$B$10:$M$109,11,FALSE)),"",IF(VLOOKUP($A37,Anmeldeformular!$B$10:$M$109,11,FALSE)&lt;&gt;"",VLOOKUP(VLOOKUP($A37,Anmeldeformular!$B$10:$M$109,11,FALSE),Datenabgleich!$G$31:$H$54,2,FALSE),""))</f>
        <v/>
      </c>
      <c r="J37" s="173" t="str">
        <f t="array" ref="J37">IF(ISERROR(VLOOKUP($A37,Anmeldeformular!$B$10:$M$109,12,FALSE)),"",IF(VLOOKUP($A37,Anmeldeformular!$B$10:$M$109,12,FALSE)&lt;&gt;"",VLOOKUP(VLOOKUP($A37,Anmeldeformular!$B$10:$M$109,12,FALSE),Datenabgleich!$J$31:$K$54,2,FALSE),""))</f>
        <v/>
      </c>
    </row>
    <row r="38" spans="1:10" x14ac:dyDescent="0.25">
      <c r="A38" s="173" t="str">
        <f t="array" ref="A38">IF(ISERROR(LARGE(Datenabgleich!$N$31:$N$130,Datenabgleich!$O67)),"",LARGE(Datenabgleich!$N$31:$N$130,Datenabgleich!$O67))</f>
        <v/>
      </c>
      <c r="B38" s="173" t="str">
        <f t="array" ref="B38">IF(ISERROR(VLOOKUP($A38,Anmeldeformular!$B$10:$M$109,2,FALSE)),"",VLOOKUP($A38,Anmeldeformular!$B$10:$M$109,2,FALSE))</f>
        <v/>
      </c>
      <c r="C38" s="173" t="str">
        <f t="array" ref="C38">IF(ISERROR(VLOOKUP($A38,Anmeldeformular!$B$10:$M$109,3,FALSE)),"",VLOOKUP($A38,Anmeldeformular!$B$10:$M$109,3,FALSE))</f>
        <v/>
      </c>
      <c r="D38" s="173" t="str">
        <f t="array" ref="D38">IF(ISERROR(VLOOKUP($A38,Anmeldeformular!$B$10:$M$109,4,FALSE)),"",VLOOKUP($A38,Anmeldeformular!$B$10:$M$109,4,FALSE))</f>
        <v/>
      </c>
      <c r="E38" s="212" t="str">
        <f t="array" ref="E38">IF(ISERROR(VLOOKUP($A38,Anmeldeformular!$B$10:$M$109,5,FALSE)),"",VLOOKUP($A38,Anmeldeformular!$B$10:$M$109,5,FALSE))</f>
        <v/>
      </c>
      <c r="F38" s="173" t="str">
        <f t="array" ref="F38">IF(ISERROR(VLOOKUP($A38,Anmeldeformular!$B$10:$M$109,6,FALSE)),"",VLOOKUP($A38,Anmeldeformular!$B$10:$M$109,6,FALSE))</f>
        <v/>
      </c>
      <c r="G38" s="173" t="str">
        <f t="array" ref="G38">IF(ISERROR(VLOOKUP($A38,Anmeldeformular!$B$10:$M$109,9,FALSE)),"",IF(VLOOKUP($A38,Anmeldeformular!$B$10:$M$109,9,FALSE)="ja",VLOOKUP($A38,Einzelkür!$B$8:$F$107,5,FALSE),""))</f>
        <v/>
      </c>
      <c r="H38" s="173" t="str">
        <f t="array" ref="H38">IF(ISERROR(VLOOKUP($A38,Anmeldeformular!$B$10:$M$109,10,FALSE)),"",IF(VLOOKUP($A38,Anmeldeformular!$B$10:$M$109,10,FALSE)&lt;&gt;"",VLOOKUP(VLOOKUP($A38,Anmeldeformular!$B$10:$M$109,10,FALSE),Datenabgleich!$D$31:$E$54,2,FALSE),""))</f>
        <v/>
      </c>
      <c r="I38" s="173" t="str">
        <f t="array" ref="I38">IF(ISERROR(VLOOKUP($A38,Anmeldeformular!$B$10:$M$109,11,FALSE)),"",IF(VLOOKUP($A38,Anmeldeformular!$B$10:$M$109,11,FALSE)&lt;&gt;"",VLOOKUP(VLOOKUP($A38,Anmeldeformular!$B$10:$M$109,11,FALSE),Datenabgleich!$G$31:$H$54,2,FALSE),""))</f>
        <v/>
      </c>
      <c r="J38" s="173" t="str">
        <f t="array" ref="J38">IF(ISERROR(VLOOKUP($A38,Anmeldeformular!$B$10:$M$109,12,FALSE)),"",IF(VLOOKUP($A38,Anmeldeformular!$B$10:$M$109,12,FALSE)&lt;&gt;"",VLOOKUP(VLOOKUP($A38,Anmeldeformular!$B$10:$M$109,12,FALSE),Datenabgleich!$J$31:$K$54,2,FALSE),""))</f>
        <v/>
      </c>
    </row>
    <row r="39" spans="1:10" x14ac:dyDescent="0.25">
      <c r="A39" s="173" t="str">
        <f t="array" ref="A39">IF(ISERROR(LARGE(Datenabgleich!$N$31:$N$130,Datenabgleich!$O68)),"",LARGE(Datenabgleich!$N$31:$N$130,Datenabgleich!$O68))</f>
        <v/>
      </c>
      <c r="B39" s="173" t="str">
        <f t="array" ref="B39">IF(ISERROR(VLOOKUP($A39,Anmeldeformular!$B$10:$M$109,2,FALSE)),"",VLOOKUP($A39,Anmeldeformular!$B$10:$M$109,2,FALSE))</f>
        <v/>
      </c>
      <c r="C39" s="173" t="str">
        <f t="array" ref="C39">IF(ISERROR(VLOOKUP($A39,Anmeldeformular!$B$10:$M$109,3,FALSE)),"",VLOOKUP($A39,Anmeldeformular!$B$10:$M$109,3,FALSE))</f>
        <v/>
      </c>
      <c r="D39" s="173" t="str">
        <f t="array" ref="D39">IF(ISERROR(VLOOKUP($A39,Anmeldeformular!$B$10:$M$109,4,FALSE)),"",VLOOKUP($A39,Anmeldeformular!$B$10:$M$109,4,FALSE))</f>
        <v/>
      </c>
      <c r="E39" s="212" t="str">
        <f t="array" ref="E39">IF(ISERROR(VLOOKUP($A39,Anmeldeformular!$B$10:$M$109,5,FALSE)),"",VLOOKUP($A39,Anmeldeformular!$B$10:$M$109,5,FALSE))</f>
        <v/>
      </c>
      <c r="F39" s="173" t="str">
        <f t="array" ref="F39">IF(ISERROR(VLOOKUP($A39,Anmeldeformular!$B$10:$M$109,6,FALSE)),"",VLOOKUP($A39,Anmeldeformular!$B$10:$M$109,6,FALSE))</f>
        <v/>
      </c>
      <c r="G39" s="173" t="str">
        <f t="array" ref="G39">IF(ISERROR(VLOOKUP($A39,Anmeldeformular!$B$10:$M$109,9,FALSE)),"",IF(VLOOKUP($A39,Anmeldeformular!$B$10:$M$109,9,FALSE)="ja",VLOOKUP($A39,Einzelkür!$B$8:$F$107,5,FALSE),""))</f>
        <v/>
      </c>
      <c r="H39" s="173" t="str">
        <f t="array" ref="H39">IF(ISERROR(VLOOKUP($A39,Anmeldeformular!$B$10:$M$109,10,FALSE)),"",IF(VLOOKUP($A39,Anmeldeformular!$B$10:$M$109,10,FALSE)&lt;&gt;"",VLOOKUP(VLOOKUP($A39,Anmeldeformular!$B$10:$M$109,10,FALSE),Datenabgleich!$D$31:$E$54,2,FALSE),""))</f>
        <v/>
      </c>
      <c r="I39" s="173" t="str">
        <f t="array" ref="I39">IF(ISERROR(VLOOKUP($A39,Anmeldeformular!$B$10:$M$109,11,FALSE)),"",IF(VLOOKUP($A39,Anmeldeformular!$B$10:$M$109,11,FALSE)&lt;&gt;"",VLOOKUP(VLOOKUP($A39,Anmeldeformular!$B$10:$M$109,11,FALSE),Datenabgleich!$G$31:$H$54,2,FALSE),""))</f>
        <v/>
      </c>
      <c r="J39" s="173" t="str">
        <f t="array" ref="J39">IF(ISERROR(VLOOKUP($A39,Anmeldeformular!$B$10:$M$109,12,FALSE)),"",IF(VLOOKUP($A39,Anmeldeformular!$B$10:$M$109,12,FALSE)&lt;&gt;"",VLOOKUP(VLOOKUP($A39,Anmeldeformular!$B$10:$M$109,12,FALSE),Datenabgleich!$J$31:$K$54,2,FALSE),""))</f>
        <v/>
      </c>
    </row>
    <row r="40" spans="1:10" x14ac:dyDescent="0.25">
      <c r="A40" s="173" t="str">
        <f t="array" ref="A40">IF(ISERROR(LARGE(Datenabgleich!$N$31:$N$130,Datenabgleich!$O69)),"",LARGE(Datenabgleich!$N$31:$N$130,Datenabgleich!$O69))</f>
        <v/>
      </c>
      <c r="B40" s="173" t="str">
        <f t="array" ref="B40">IF(ISERROR(VLOOKUP($A40,Anmeldeformular!$B$10:$M$109,2,FALSE)),"",VLOOKUP($A40,Anmeldeformular!$B$10:$M$109,2,FALSE))</f>
        <v/>
      </c>
      <c r="C40" s="173" t="str">
        <f t="array" ref="C40">IF(ISERROR(VLOOKUP($A40,Anmeldeformular!$B$10:$M$109,3,FALSE)),"",VLOOKUP($A40,Anmeldeformular!$B$10:$M$109,3,FALSE))</f>
        <v/>
      </c>
      <c r="D40" s="173" t="str">
        <f t="array" ref="D40">IF(ISERROR(VLOOKUP($A40,Anmeldeformular!$B$10:$M$109,4,FALSE)),"",VLOOKUP($A40,Anmeldeformular!$B$10:$M$109,4,FALSE))</f>
        <v/>
      </c>
      <c r="E40" s="212" t="str">
        <f t="array" ref="E40">IF(ISERROR(VLOOKUP($A40,Anmeldeformular!$B$10:$M$109,5,FALSE)),"",VLOOKUP($A40,Anmeldeformular!$B$10:$M$109,5,FALSE))</f>
        <v/>
      </c>
      <c r="F40" s="173" t="str">
        <f t="array" ref="F40">IF(ISERROR(VLOOKUP($A40,Anmeldeformular!$B$10:$M$109,6,FALSE)),"",VLOOKUP($A40,Anmeldeformular!$B$10:$M$109,6,FALSE))</f>
        <v/>
      </c>
      <c r="G40" s="173" t="str">
        <f t="array" ref="G40">IF(ISERROR(VLOOKUP($A40,Anmeldeformular!$B$10:$M$109,9,FALSE)),"",IF(VLOOKUP($A40,Anmeldeformular!$B$10:$M$109,9,FALSE)="ja",VLOOKUP($A40,Einzelkür!$B$8:$F$107,5,FALSE),""))</f>
        <v/>
      </c>
      <c r="H40" s="173" t="str">
        <f t="array" ref="H40">IF(ISERROR(VLOOKUP($A40,Anmeldeformular!$B$10:$M$109,10,FALSE)),"",IF(VLOOKUP($A40,Anmeldeformular!$B$10:$M$109,10,FALSE)&lt;&gt;"",VLOOKUP(VLOOKUP($A40,Anmeldeformular!$B$10:$M$109,10,FALSE),Datenabgleich!$D$31:$E$54,2,FALSE),""))</f>
        <v/>
      </c>
      <c r="I40" s="173" t="str">
        <f t="array" ref="I40">IF(ISERROR(VLOOKUP($A40,Anmeldeformular!$B$10:$M$109,11,FALSE)),"",IF(VLOOKUP($A40,Anmeldeformular!$B$10:$M$109,11,FALSE)&lt;&gt;"",VLOOKUP(VLOOKUP($A40,Anmeldeformular!$B$10:$M$109,11,FALSE),Datenabgleich!$G$31:$H$54,2,FALSE),""))</f>
        <v/>
      </c>
      <c r="J40" s="173" t="str">
        <f t="array" ref="J40">IF(ISERROR(VLOOKUP($A40,Anmeldeformular!$B$10:$M$109,12,FALSE)),"",IF(VLOOKUP($A40,Anmeldeformular!$B$10:$M$109,12,FALSE)&lt;&gt;"",VLOOKUP(VLOOKUP($A40,Anmeldeformular!$B$10:$M$109,12,FALSE),Datenabgleich!$J$31:$K$54,2,FALSE),""))</f>
        <v/>
      </c>
    </row>
    <row r="41" spans="1:10" x14ac:dyDescent="0.25">
      <c r="A41" s="173" t="str">
        <f t="array" ref="A41">IF(ISERROR(LARGE(Datenabgleich!$N$31:$N$130,Datenabgleich!$O70)),"",LARGE(Datenabgleich!$N$31:$N$130,Datenabgleich!$O70))</f>
        <v/>
      </c>
      <c r="B41" s="173" t="str">
        <f t="array" ref="B41">IF(ISERROR(VLOOKUP($A41,Anmeldeformular!$B$10:$M$109,2,FALSE)),"",VLOOKUP($A41,Anmeldeformular!$B$10:$M$109,2,FALSE))</f>
        <v/>
      </c>
      <c r="C41" s="173" t="str">
        <f t="array" ref="C41">IF(ISERROR(VLOOKUP($A41,Anmeldeformular!$B$10:$M$109,3,FALSE)),"",VLOOKUP($A41,Anmeldeformular!$B$10:$M$109,3,FALSE))</f>
        <v/>
      </c>
      <c r="D41" s="173" t="str">
        <f t="array" ref="D41">IF(ISERROR(VLOOKUP($A41,Anmeldeformular!$B$10:$M$109,4,FALSE)),"",VLOOKUP($A41,Anmeldeformular!$B$10:$M$109,4,FALSE))</f>
        <v/>
      </c>
      <c r="E41" s="212" t="str">
        <f t="array" ref="E41">IF(ISERROR(VLOOKUP($A41,Anmeldeformular!$B$10:$M$109,5,FALSE)),"",VLOOKUP($A41,Anmeldeformular!$B$10:$M$109,5,FALSE))</f>
        <v/>
      </c>
      <c r="F41" s="173" t="str">
        <f t="array" ref="F41">IF(ISERROR(VLOOKUP($A41,Anmeldeformular!$B$10:$M$109,6,FALSE)),"",VLOOKUP($A41,Anmeldeformular!$B$10:$M$109,6,FALSE))</f>
        <v/>
      </c>
      <c r="G41" s="173" t="str">
        <f t="array" ref="G41">IF(ISERROR(VLOOKUP($A41,Anmeldeformular!$B$10:$M$109,9,FALSE)),"",IF(VLOOKUP($A41,Anmeldeformular!$B$10:$M$109,9,FALSE)="ja",VLOOKUP($A41,Einzelkür!$B$8:$F$107,5,FALSE),""))</f>
        <v/>
      </c>
      <c r="H41" s="173" t="str">
        <f t="array" ref="H41">IF(ISERROR(VLOOKUP($A41,Anmeldeformular!$B$10:$M$109,10,FALSE)),"",IF(VLOOKUP($A41,Anmeldeformular!$B$10:$M$109,10,FALSE)&lt;&gt;"",VLOOKUP(VLOOKUP($A41,Anmeldeformular!$B$10:$M$109,10,FALSE),Datenabgleich!$D$31:$E$54,2,FALSE),""))</f>
        <v/>
      </c>
      <c r="I41" s="173" t="str">
        <f t="array" ref="I41">IF(ISERROR(VLOOKUP($A41,Anmeldeformular!$B$10:$M$109,11,FALSE)),"",IF(VLOOKUP($A41,Anmeldeformular!$B$10:$M$109,11,FALSE)&lt;&gt;"",VLOOKUP(VLOOKUP($A41,Anmeldeformular!$B$10:$M$109,11,FALSE),Datenabgleich!$G$31:$H$54,2,FALSE),""))</f>
        <v/>
      </c>
      <c r="J41" s="173" t="str">
        <f t="array" ref="J41">IF(ISERROR(VLOOKUP($A41,Anmeldeformular!$B$10:$M$109,12,FALSE)),"",IF(VLOOKUP($A41,Anmeldeformular!$B$10:$M$109,12,FALSE)&lt;&gt;"",VLOOKUP(VLOOKUP($A41,Anmeldeformular!$B$10:$M$109,12,FALSE),Datenabgleich!$J$31:$K$54,2,FALSE),""))</f>
        <v/>
      </c>
    </row>
    <row r="42" spans="1:10" x14ac:dyDescent="0.25">
      <c r="A42" s="173" t="str">
        <f t="array" ref="A42">IF(ISERROR(LARGE(Datenabgleich!$N$31:$N$130,Datenabgleich!$O71)),"",LARGE(Datenabgleich!$N$31:$N$130,Datenabgleich!$O71))</f>
        <v/>
      </c>
      <c r="B42" s="173" t="str">
        <f t="array" ref="B42">IF(ISERROR(VLOOKUP($A42,Anmeldeformular!$B$10:$M$109,2,FALSE)),"",VLOOKUP($A42,Anmeldeformular!$B$10:$M$109,2,FALSE))</f>
        <v/>
      </c>
      <c r="C42" s="173" t="str">
        <f t="array" ref="C42">IF(ISERROR(VLOOKUP($A42,Anmeldeformular!$B$10:$M$109,3,FALSE)),"",VLOOKUP($A42,Anmeldeformular!$B$10:$M$109,3,FALSE))</f>
        <v/>
      </c>
      <c r="D42" s="173" t="str">
        <f t="array" ref="D42">IF(ISERROR(VLOOKUP($A42,Anmeldeformular!$B$10:$M$109,4,FALSE)),"",VLOOKUP($A42,Anmeldeformular!$B$10:$M$109,4,FALSE))</f>
        <v/>
      </c>
      <c r="E42" s="212" t="str">
        <f t="array" ref="E42">IF(ISERROR(VLOOKUP($A42,Anmeldeformular!$B$10:$M$109,5,FALSE)),"",VLOOKUP($A42,Anmeldeformular!$B$10:$M$109,5,FALSE))</f>
        <v/>
      </c>
      <c r="F42" s="173" t="str">
        <f t="array" ref="F42">IF(ISERROR(VLOOKUP($A42,Anmeldeformular!$B$10:$M$109,6,FALSE)),"",VLOOKUP($A42,Anmeldeformular!$B$10:$M$109,6,FALSE))</f>
        <v/>
      </c>
      <c r="G42" s="173" t="str">
        <f t="array" ref="G42">IF(ISERROR(VLOOKUP($A42,Anmeldeformular!$B$10:$M$109,9,FALSE)),"",IF(VLOOKUP($A42,Anmeldeformular!$B$10:$M$109,9,FALSE)="ja",VLOOKUP($A42,Einzelkür!$B$8:$F$107,5,FALSE),""))</f>
        <v/>
      </c>
      <c r="H42" s="173" t="str">
        <f t="array" ref="H42">IF(ISERROR(VLOOKUP($A42,Anmeldeformular!$B$10:$M$109,10,FALSE)),"",IF(VLOOKUP($A42,Anmeldeformular!$B$10:$M$109,10,FALSE)&lt;&gt;"",VLOOKUP(VLOOKUP($A42,Anmeldeformular!$B$10:$M$109,10,FALSE),Datenabgleich!$D$31:$E$54,2,FALSE),""))</f>
        <v/>
      </c>
      <c r="I42" s="173" t="str">
        <f t="array" ref="I42">IF(ISERROR(VLOOKUP($A42,Anmeldeformular!$B$10:$M$109,11,FALSE)),"",IF(VLOOKUP($A42,Anmeldeformular!$B$10:$M$109,11,FALSE)&lt;&gt;"",VLOOKUP(VLOOKUP($A42,Anmeldeformular!$B$10:$M$109,11,FALSE),Datenabgleich!$G$31:$H$54,2,FALSE),""))</f>
        <v/>
      </c>
      <c r="J42" s="173" t="str">
        <f t="array" ref="J42">IF(ISERROR(VLOOKUP($A42,Anmeldeformular!$B$10:$M$109,12,FALSE)),"",IF(VLOOKUP($A42,Anmeldeformular!$B$10:$M$109,12,FALSE)&lt;&gt;"",VLOOKUP(VLOOKUP($A42,Anmeldeformular!$B$10:$M$109,12,FALSE),Datenabgleich!$J$31:$K$54,2,FALSE),""))</f>
        <v/>
      </c>
    </row>
    <row r="43" spans="1:10" x14ac:dyDescent="0.25">
      <c r="A43" s="173" t="str">
        <f t="array" ref="A43">IF(ISERROR(LARGE(Datenabgleich!$N$31:$N$130,Datenabgleich!$O72)),"",LARGE(Datenabgleich!$N$31:$N$130,Datenabgleich!$O72))</f>
        <v/>
      </c>
      <c r="B43" s="173" t="str">
        <f t="array" ref="B43">IF(ISERROR(VLOOKUP($A43,Anmeldeformular!$B$10:$M$109,2,FALSE)),"",VLOOKUP($A43,Anmeldeformular!$B$10:$M$109,2,FALSE))</f>
        <v/>
      </c>
      <c r="C43" s="173" t="str">
        <f t="array" ref="C43">IF(ISERROR(VLOOKUP($A43,Anmeldeformular!$B$10:$M$109,3,FALSE)),"",VLOOKUP($A43,Anmeldeformular!$B$10:$M$109,3,FALSE))</f>
        <v/>
      </c>
      <c r="D43" s="173" t="str">
        <f t="array" ref="D43">IF(ISERROR(VLOOKUP($A43,Anmeldeformular!$B$10:$M$109,4,FALSE)),"",VLOOKUP($A43,Anmeldeformular!$B$10:$M$109,4,FALSE))</f>
        <v/>
      </c>
      <c r="E43" s="212" t="str">
        <f t="array" ref="E43">IF(ISERROR(VLOOKUP($A43,Anmeldeformular!$B$10:$M$109,5,FALSE)),"",VLOOKUP($A43,Anmeldeformular!$B$10:$M$109,5,FALSE))</f>
        <v/>
      </c>
      <c r="F43" s="173" t="str">
        <f t="array" ref="F43">IF(ISERROR(VLOOKUP($A43,Anmeldeformular!$B$10:$M$109,6,FALSE)),"",VLOOKUP($A43,Anmeldeformular!$B$10:$M$109,6,FALSE))</f>
        <v/>
      </c>
      <c r="G43" s="173" t="str">
        <f t="array" ref="G43">IF(ISERROR(VLOOKUP($A43,Anmeldeformular!$B$10:$M$109,9,FALSE)),"",IF(VLOOKUP($A43,Anmeldeformular!$B$10:$M$109,9,FALSE)="ja",VLOOKUP($A43,Einzelkür!$B$8:$F$107,5,FALSE),""))</f>
        <v/>
      </c>
      <c r="H43" s="173" t="str">
        <f t="array" ref="H43">IF(ISERROR(VLOOKUP($A43,Anmeldeformular!$B$10:$M$109,10,FALSE)),"",IF(VLOOKUP($A43,Anmeldeformular!$B$10:$M$109,10,FALSE)&lt;&gt;"",VLOOKUP(VLOOKUP($A43,Anmeldeformular!$B$10:$M$109,10,FALSE),Datenabgleich!$D$31:$E$54,2,FALSE),""))</f>
        <v/>
      </c>
      <c r="I43" s="173" t="str">
        <f t="array" ref="I43">IF(ISERROR(VLOOKUP($A43,Anmeldeformular!$B$10:$M$109,11,FALSE)),"",IF(VLOOKUP($A43,Anmeldeformular!$B$10:$M$109,11,FALSE)&lt;&gt;"",VLOOKUP(VLOOKUP($A43,Anmeldeformular!$B$10:$M$109,11,FALSE),Datenabgleich!$G$31:$H$54,2,FALSE),""))</f>
        <v/>
      </c>
      <c r="J43" s="173" t="str">
        <f t="array" ref="J43">IF(ISERROR(VLOOKUP($A43,Anmeldeformular!$B$10:$M$109,12,FALSE)),"",IF(VLOOKUP($A43,Anmeldeformular!$B$10:$M$109,12,FALSE)&lt;&gt;"",VLOOKUP(VLOOKUP($A43,Anmeldeformular!$B$10:$M$109,12,FALSE),Datenabgleich!$J$31:$K$54,2,FALSE),""))</f>
        <v/>
      </c>
    </row>
    <row r="44" spans="1:10" x14ac:dyDescent="0.25">
      <c r="A44" s="173" t="str">
        <f t="array" ref="A44">IF(ISERROR(LARGE(Datenabgleich!$N$31:$N$130,Datenabgleich!$O73)),"",LARGE(Datenabgleich!$N$31:$N$130,Datenabgleich!$O73))</f>
        <v/>
      </c>
      <c r="B44" s="173" t="str">
        <f t="array" ref="B44">IF(ISERROR(VLOOKUP($A44,Anmeldeformular!$B$10:$M$109,2,FALSE)),"",VLOOKUP($A44,Anmeldeformular!$B$10:$M$109,2,FALSE))</f>
        <v/>
      </c>
      <c r="C44" s="173" t="str">
        <f t="array" ref="C44">IF(ISERROR(VLOOKUP($A44,Anmeldeformular!$B$10:$M$109,3,FALSE)),"",VLOOKUP($A44,Anmeldeformular!$B$10:$M$109,3,FALSE))</f>
        <v/>
      </c>
      <c r="D44" s="173" t="str">
        <f t="array" ref="D44">IF(ISERROR(VLOOKUP($A44,Anmeldeformular!$B$10:$M$109,4,FALSE)),"",VLOOKUP($A44,Anmeldeformular!$B$10:$M$109,4,FALSE))</f>
        <v/>
      </c>
      <c r="E44" s="212" t="str">
        <f t="array" ref="E44">IF(ISERROR(VLOOKUP($A44,Anmeldeformular!$B$10:$M$109,5,FALSE)),"",VLOOKUP($A44,Anmeldeformular!$B$10:$M$109,5,FALSE))</f>
        <v/>
      </c>
      <c r="F44" s="173" t="str">
        <f t="array" ref="F44">IF(ISERROR(VLOOKUP($A44,Anmeldeformular!$B$10:$M$109,6,FALSE)),"",VLOOKUP($A44,Anmeldeformular!$B$10:$M$109,6,FALSE))</f>
        <v/>
      </c>
      <c r="G44" s="173" t="str">
        <f t="array" ref="G44">IF(ISERROR(VLOOKUP($A44,Anmeldeformular!$B$10:$M$109,9,FALSE)),"",IF(VLOOKUP($A44,Anmeldeformular!$B$10:$M$109,9,FALSE)="ja",VLOOKUP($A44,Einzelkür!$B$8:$F$107,5,FALSE),""))</f>
        <v/>
      </c>
      <c r="H44" s="173" t="str">
        <f t="array" ref="H44">IF(ISERROR(VLOOKUP($A44,Anmeldeformular!$B$10:$M$109,10,FALSE)),"",IF(VLOOKUP($A44,Anmeldeformular!$B$10:$M$109,10,FALSE)&lt;&gt;"",VLOOKUP(VLOOKUP($A44,Anmeldeformular!$B$10:$M$109,10,FALSE),Datenabgleich!$D$31:$E$54,2,FALSE),""))</f>
        <v/>
      </c>
      <c r="I44" s="173" t="str">
        <f t="array" ref="I44">IF(ISERROR(VLOOKUP($A44,Anmeldeformular!$B$10:$M$109,11,FALSE)),"",IF(VLOOKUP($A44,Anmeldeformular!$B$10:$M$109,11,FALSE)&lt;&gt;"",VLOOKUP(VLOOKUP($A44,Anmeldeformular!$B$10:$M$109,11,FALSE),Datenabgleich!$G$31:$H$54,2,FALSE),""))</f>
        <v/>
      </c>
      <c r="J44" s="173" t="str">
        <f t="array" ref="J44">IF(ISERROR(VLOOKUP($A44,Anmeldeformular!$B$10:$M$109,12,FALSE)),"",IF(VLOOKUP($A44,Anmeldeformular!$B$10:$M$109,12,FALSE)&lt;&gt;"",VLOOKUP(VLOOKUP($A44,Anmeldeformular!$B$10:$M$109,12,FALSE),Datenabgleich!$J$31:$K$54,2,FALSE),""))</f>
        <v/>
      </c>
    </row>
    <row r="45" spans="1:10" x14ac:dyDescent="0.25">
      <c r="A45" s="173" t="str">
        <f t="array" ref="A45">IF(ISERROR(LARGE(Datenabgleich!$N$31:$N$130,Datenabgleich!$O74)),"",LARGE(Datenabgleich!$N$31:$N$130,Datenabgleich!$O74))</f>
        <v/>
      </c>
      <c r="B45" s="173" t="str">
        <f t="array" ref="B45">IF(ISERROR(VLOOKUP($A45,Anmeldeformular!$B$10:$M$109,2,FALSE)),"",VLOOKUP($A45,Anmeldeformular!$B$10:$M$109,2,FALSE))</f>
        <v/>
      </c>
      <c r="C45" s="173" t="str">
        <f t="array" ref="C45">IF(ISERROR(VLOOKUP($A45,Anmeldeformular!$B$10:$M$109,3,FALSE)),"",VLOOKUP($A45,Anmeldeformular!$B$10:$M$109,3,FALSE))</f>
        <v/>
      </c>
      <c r="D45" s="173" t="str">
        <f t="array" ref="D45">IF(ISERROR(VLOOKUP($A45,Anmeldeformular!$B$10:$M$109,4,FALSE)),"",VLOOKUP($A45,Anmeldeformular!$B$10:$M$109,4,FALSE))</f>
        <v/>
      </c>
      <c r="E45" s="212" t="str">
        <f t="array" ref="E45">IF(ISERROR(VLOOKUP($A45,Anmeldeformular!$B$10:$M$109,5,FALSE)),"",VLOOKUP($A45,Anmeldeformular!$B$10:$M$109,5,FALSE))</f>
        <v/>
      </c>
      <c r="F45" s="173" t="str">
        <f t="array" ref="F45">IF(ISERROR(VLOOKUP($A45,Anmeldeformular!$B$10:$M$109,6,FALSE)),"",VLOOKUP($A45,Anmeldeformular!$B$10:$M$109,6,FALSE))</f>
        <v/>
      </c>
      <c r="G45" s="173" t="str">
        <f t="array" ref="G45">IF(ISERROR(VLOOKUP($A45,Anmeldeformular!$B$10:$M$109,9,FALSE)),"",IF(VLOOKUP($A45,Anmeldeformular!$B$10:$M$109,9,FALSE)="ja",VLOOKUP($A45,Einzelkür!$B$8:$F$107,5,FALSE),""))</f>
        <v/>
      </c>
      <c r="H45" s="173" t="str">
        <f t="array" ref="H45">IF(ISERROR(VLOOKUP($A45,Anmeldeformular!$B$10:$M$109,10,FALSE)),"",IF(VLOOKUP($A45,Anmeldeformular!$B$10:$M$109,10,FALSE)&lt;&gt;"",VLOOKUP(VLOOKUP($A45,Anmeldeformular!$B$10:$M$109,10,FALSE),Datenabgleich!$D$31:$E$54,2,FALSE),""))</f>
        <v/>
      </c>
      <c r="I45" s="173" t="str">
        <f t="array" ref="I45">IF(ISERROR(VLOOKUP($A45,Anmeldeformular!$B$10:$M$109,11,FALSE)),"",IF(VLOOKUP($A45,Anmeldeformular!$B$10:$M$109,11,FALSE)&lt;&gt;"",VLOOKUP(VLOOKUP($A45,Anmeldeformular!$B$10:$M$109,11,FALSE),Datenabgleich!$G$31:$H$54,2,FALSE),""))</f>
        <v/>
      </c>
      <c r="J45" s="173" t="str">
        <f t="array" ref="J45">IF(ISERROR(VLOOKUP($A45,Anmeldeformular!$B$10:$M$109,12,FALSE)),"",IF(VLOOKUP($A45,Anmeldeformular!$B$10:$M$109,12,FALSE)&lt;&gt;"",VLOOKUP(VLOOKUP($A45,Anmeldeformular!$B$10:$M$109,12,FALSE),Datenabgleich!$J$31:$K$54,2,FALSE),""))</f>
        <v/>
      </c>
    </row>
    <row r="46" spans="1:10" x14ac:dyDescent="0.25">
      <c r="A46" s="173" t="str">
        <f t="array" ref="A46">IF(ISERROR(LARGE(Datenabgleich!$N$31:$N$130,Datenabgleich!$O75)),"",LARGE(Datenabgleich!$N$31:$N$130,Datenabgleich!$O75))</f>
        <v/>
      </c>
      <c r="B46" s="173" t="str">
        <f t="array" ref="B46">IF(ISERROR(VLOOKUP($A46,Anmeldeformular!$B$10:$M$109,2,FALSE)),"",VLOOKUP($A46,Anmeldeformular!$B$10:$M$109,2,FALSE))</f>
        <v/>
      </c>
      <c r="C46" s="173" t="str">
        <f t="array" ref="C46">IF(ISERROR(VLOOKUP($A46,Anmeldeformular!$B$10:$M$109,3,FALSE)),"",VLOOKUP($A46,Anmeldeformular!$B$10:$M$109,3,FALSE))</f>
        <v/>
      </c>
      <c r="D46" s="173" t="str">
        <f t="array" ref="D46">IF(ISERROR(VLOOKUP($A46,Anmeldeformular!$B$10:$M$109,4,FALSE)),"",VLOOKUP($A46,Anmeldeformular!$B$10:$M$109,4,FALSE))</f>
        <v/>
      </c>
      <c r="E46" s="212" t="str">
        <f t="array" ref="E46">IF(ISERROR(VLOOKUP($A46,Anmeldeformular!$B$10:$M$109,5,FALSE)),"",VLOOKUP($A46,Anmeldeformular!$B$10:$M$109,5,FALSE))</f>
        <v/>
      </c>
      <c r="F46" s="173" t="str">
        <f t="array" ref="F46">IF(ISERROR(VLOOKUP($A46,Anmeldeformular!$B$10:$M$109,6,FALSE)),"",VLOOKUP($A46,Anmeldeformular!$B$10:$M$109,6,FALSE))</f>
        <v/>
      </c>
      <c r="G46" s="173" t="str">
        <f t="array" ref="G46">IF(ISERROR(VLOOKUP($A46,Anmeldeformular!$B$10:$M$109,9,FALSE)),"",IF(VLOOKUP($A46,Anmeldeformular!$B$10:$M$109,9,FALSE)="ja",VLOOKUP($A46,Einzelkür!$B$8:$F$107,5,FALSE),""))</f>
        <v/>
      </c>
      <c r="H46" s="173" t="str">
        <f t="array" ref="H46">IF(ISERROR(VLOOKUP($A46,Anmeldeformular!$B$10:$M$109,10,FALSE)),"",IF(VLOOKUP($A46,Anmeldeformular!$B$10:$M$109,10,FALSE)&lt;&gt;"",VLOOKUP(VLOOKUP($A46,Anmeldeformular!$B$10:$M$109,10,FALSE),Datenabgleich!$D$31:$E$54,2,FALSE),""))</f>
        <v/>
      </c>
      <c r="I46" s="173" t="str">
        <f t="array" ref="I46">IF(ISERROR(VLOOKUP($A46,Anmeldeformular!$B$10:$M$109,11,FALSE)),"",IF(VLOOKUP($A46,Anmeldeformular!$B$10:$M$109,11,FALSE)&lt;&gt;"",VLOOKUP(VLOOKUP($A46,Anmeldeformular!$B$10:$M$109,11,FALSE),Datenabgleich!$G$31:$H$54,2,FALSE),""))</f>
        <v/>
      </c>
      <c r="J46" s="173" t="str">
        <f t="array" ref="J46">IF(ISERROR(VLOOKUP($A46,Anmeldeformular!$B$10:$M$109,12,FALSE)),"",IF(VLOOKUP($A46,Anmeldeformular!$B$10:$M$109,12,FALSE)&lt;&gt;"",VLOOKUP(VLOOKUP($A46,Anmeldeformular!$B$10:$M$109,12,FALSE),Datenabgleich!$J$31:$K$54,2,FALSE),""))</f>
        <v/>
      </c>
    </row>
    <row r="47" spans="1:10" x14ac:dyDescent="0.25">
      <c r="A47" s="173" t="str">
        <f t="array" ref="A47">IF(ISERROR(LARGE(Datenabgleich!$N$31:$N$130,Datenabgleich!$O76)),"",LARGE(Datenabgleich!$N$31:$N$130,Datenabgleich!$O76))</f>
        <v/>
      </c>
      <c r="B47" s="173" t="str">
        <f t="array" ref="B47">IF(ISERROR(VLOOKUP($A47,Anmeldeformular!$B$10:$M$109,2,FALSE)),"",VLOOKUP($A47,Anmeldeformular!$B$10:$M$109,2,FALSE))</f>
        <v/>
      </c>
      <c r="C47" s="173" t="str">
        <f t="array" ref="C47">IF(ISERROR(VLOOKUP($A47,Anmeldeformular!$B$10:$M$109,3,FALSE)),"",VLOOKUP($A47,Anmeldeformular!$B$10:$M$109,3,FALSE))</f>
        <v/>
      </c>
      <c r="D47" s="173" t="str">
        <f t="array" ref="D47">IF(ISERROR(VLOOKUP($A47,Anmeldeformular!$B$10:$M$109,4,FALSE)),"",VLOOKUP($A47,Anmeldeformular!$B$10:$M$109,4,FALSE))</f>
        <v/>
      </c>
      <c r="E47" s="212" t="str">
        <f t="array" ref="E47">IF(ISERROR(VLOOKUP($A47,Anmeldeformular!$B$10:$M$109,5,FALSE)),"",VLOOKUP($A47,Anmeldeformular!$B$10:$M$109,5,FALSE))</f>
        <v/>
      </c>
      <c r="F47" s="173" t="str">
        <f t="array" ref="F47">IF(ISERROR(VLOOKUP($A47,Anmeldeformular!$B$10:$M$109,6,FALSE)),"",VLOOKUP($A47,Anmeldeformular!$B$10:$M$109,6,FALSE))</f>
        <v/>
      </c>
      <c r="G47" s="173" t="str">
        <f t="array" ref="G47">IF(ISERROR(VLOOKUP($A47,Anmeldeformular!$B$10:$M$109,9,FALSE)),"",IF(VLOOKUP($A47,Anmeldeformular!$B$10:$M$109,9,FALSE)="ja",VLOOKUP($A47,Einzelkür!$B$8:$F$107,5,FALSE),""))</f>
        <v/>
      </c>
      <c r="H47" s="173" t="str">
        <f t="array" ref="H47">IF(ISERROR(VLOOKUP($A47,Anmeldeformular!$B$10:$M$109,10,FALSE)),"",IF(VLOOKUP($A47,Anmeldeformular!$B$10:$M$109,10,FALSE)&lt;&gt;"",VLOOKUP(VLOOKUP($A47,Anmeldeformular!$B$10:$M$109,10,FALSE),Datenabgleich!$D$31:$E$54,2,FALSE),""))</f>
        <v/>
      </c>
      <c r="I47" s="173" t="str">
        <f t="array" ref="I47">IF(ISERROR(VLOOKUP($A47,Anmeldeformular!$B$10:$M$109,11,FALSE)),"",IF(VLOOKUP($A47,Anmeldeformular!$B$10:$M$109,11,FALSE)&lt;&gt;"",VLOOKUP(VLOOKUP($A47,Anmeldeformular!$B$10:$M$109,11,FALSE),Datenabgleich!$G$31:$H$54,2,FALSE),""))</f>
        <v/>
      </c>
      <c r="J47" s="173" t="str">
        <f t="array" ref="J47">IF(ISERROR(VLOOKUP($A47,Anmeldeformular!$B$10:$M$109,12,FALSE)),"",IF(VLOOKUP($A47,Anmeldeformular!$B$10:$M$109,12,FALSE)&lt;&gt;"",VLOOKUP(VLOOKUP($A47,Anmeldeformular!$B$10:$M$109,12,FALSE),Datenabgleich!$J$31:$K$54,2,FALSE),""))</f>
        <v/>
      </c>
    </row>
    <row r="48" spans="1:10" x14ac:dyDescent="0.25">
      <c r="A48" s="173" t="str">
        <f t="array" ref="A48">IF(ISERROR(LARGE(Datenabgleich!$N$31:$N$130,Datenabgleich!$O77)),"",LARGE(Datenabgleich!$N$31:$N$130,Datenabgleich!$O77))</f>
        <v/>
      </c>
      <c r="B48" s="173" t="str">
        <f t="array" ref="B48">IF(ISERROR(VLOOKUP($A48,Anmeldeformular!$B$10:$M$109,2,FALSE)),"",VLOOKUP($A48,Anmeldeformular!$B$10:$M$109,2,FALSE))</f>
        <v/>
      </c>
      <c r="C48" s="173" t="str">
        <f t="array" ref="C48">IF(ISERROR(VLOOKUP($A48,Anmeldeformular!$B$10:$M$109,3,FALSE)),"",VLOOKUP($A48,Anmeldeformular!$B$10:$M$109,3,FALSE))</f>
        <v/>
      </c>
      <c r="D48" s="173" t="str">
        <f t="array" ref="D48">IF(ISERROR(VLOOKUP($A48,Anmeldeformular!$B$10:$M$109,4,FALSE)),"",VLOOKUP($A48,Anmeldeformular!$B$10:$M$109,4,FALSE))</f>
        <v/>
      </c>
      <c r="E48" s="212" t="str">
        <f t="array" ref="E48">IF(ISERROR(VLOOKUP($A48,Anmeldeformular!$B$10:$M$109,5,FALSE)),"",VLOOKUP($A48,Anmeldeformular!$B$10:$M$109,5,FALSE))</f>
        <v/>
      </c>
      <c r="F48" s="173" t="str">
        <f t="array" ref="F48">IF(ISERROR(VLOOKUP($A48,Anmeldeformular!$B$10:$M$109,6,FALSE)),"",VLOOKUP($A48,Anmeldeformular!$B$10:$M$109,6,FALSE))</f>
        <v/>
      </c>
      <c r="G48" s="173" t="str">
        <f t="array" ref="G48">IF(ISERROR(VLOOKUP($A48,Anmeldeformular!$B$10:$M$109,9,FALSE)),"",IF(VLOOKUP($A48,Anmeldeformular!$B$10:$M$109,9,FALSE)="ja",VLOOKUP($A48,Einzelkür!$B$8:$F$107,5,FALSE),""))</f>
        <v/>
      </c>
      <c r="H48" s="173" t="str">
        <f t="array" ref="H48">IF(ISERROR(VLOOKUP($A48,Anmeldeformular!$B$10:$M$109,10,FALSE)),"",IF(VLOOKUP($A48,Anmeldeformular!$B$10:$M$109,10,FALSE)&lt;&gt;"",VLOOKUP(VLOOKUP($A48,Anmeldeformular!$B$10:$M$109,10,FALSE),Datenabgleich!$D$31:$E$54,2,FALSE),""))</f>
        <v/>
      </c>
      <c r="I48" s="173" t="str">
        <f t="array" ref="I48">IF(ISERROR(VLOOKUP($A48,Anmeldeformular!$B$10:$M$109,11,FALSE)),"",IF(VLOOKUP($A48,Anmeldeformular!$B$10:$M$109,11,FALSE)&lt;&gt;"",VLOOKUP(VLOOKUP($A48,Anmeldeformular!$B$10:$M$109,11,FALSE),Datenabgleich!$G$31:$H$54,2,FALSE),""))</f>
        <v/>
      </c>
      <c r="J48" s="173" t="str">
        <f t="array" ref="J48">IF(ISERROR(VLOOKUP($A48,Anmeldeformular!$B$10:$M$109,12,FALSE)),"",IF(VLOOKUP($A48,Anmeldeformular!$B$10:$M$109,12,FALSE)&lt;&gt;"",VLOOKUP(VLOOKUP($A48,Anmeldeformular!$B$10:$M$109,12,FALSE),Datenabgleich!$J$31:$K$54,2,FALSE),""))</f>
        <v/>
      </c>
    </row>
    <row r="49" spans="1:10" x14ac:dyDescent="0.25">
      <c r="A49" s="173" t="str">
        <f t="array" ref="A49">IF(ISERROR(LARGE(Datenabgleich!$N$31:$N$130,Datenabgleich!$O78)),"",LARGE(Datenabgleich!$N$31:$N$130,Datenabgleich!$O78))</f>
        <v/>
      </c>
      <c r="B49" s="173" t="str">
        <f t="array" ref="B49">IF(ISERROR(VLOOKUP($A49,Anmeldeformular!$B$10:$M$109,2,FALSE)),"",VLOOKUP($A49,Anmeldeformular!$B$10:$M$109,2,FALSE))</f>
        <v/>
      </c>
      <c r="C49" s="173" t="str">
        <f t="array" ref="C49">IF(ISERROR(VLOOKUP($A49,Anmeldeformular!$B$10:$M$109,3,FALSE)),"",VLOOKUP($A49,Anmeldeformular!$B$10:$M$109,3,FALSE))</f>
        <v/>
      </c>
      <c r="D49" s="173" t="str">
        <f t="array" ref="D49">IF(ISERROR(VLOOKUP($A49,Anmeldeformular!$B$10:$M$109,4,FALSE)),"",VLOOKUP($A49,Anmeldeformular!$B$10:$M$109,4,FALSE))</f>
        <v/>
      </c>
      <c r="E49" s="212" t="str">
        <f t="array" ref="E49">IF(ISERROR(VLOOKUP($A49,Anmeldeformular!$B$10:$M$109,5,FALSE)),"",VLOOKUP($A49,Anmeldeformular!$B$10:$M$109,5,FALSE))</f>
        <v/>
      </c>
      <c r="F49" s="173" t="str">
        <f t="array" ref="F49">IF(ISERROR(VLOOKUP($A49,Anmeldeformular!$B$10:$M$109,6,FALSE)),"",VLOOKUP($A49,Anmeldeformular!$B$10:$M$109,6,FALSE))</f>
        <v/>
      </c>
      <c r="G49" s="173" t="str">
        <f t="array" ref="G49">IF(ISERROR(VLOOKUP($A49,Anmeldeformular!$B$10:$M$109,9,FALSE)),"",IF(VLOOKUP($A49,Anmeldeformular!$B$10:$M$109,9,FALSE)="ja",VLOOKUP($A49,Einzelkür!$B$8:$F$107,5,FALSE),""))</f>
        <v/>
      </c>
      <c r="H49" s="173" t="str">
        <f t="array" ref="H49">IF(ISERROR(VLOOKUP($A49,Anmeldeformular!$B$10:$M$109,10,FALSE)),"",IF(VLOOKUP($A49,Anmeldeformular!$B$10:$M$109,10,FALSE)&lt;&gt;"",VLOOKUP(VLOOKUP($A49,Anmeldeformular!$B$10:$M$109,10,FALSE),Datenabgleich!$D$31:$E$54,2,FALSE),""))</f>
        <v/>
      </c>
      <c r="I49" s="173" t="str">
        <f t="array" ref="I49">IF(ISERROR(VLOOKUP($A49,Anmeldeformular!$B$10:$M$109,11,FALSE)),"",IF(VLOOKUP($A49,Anmeldeformular!$B$10:$M$109,11,FALSE)&lt;&gt;"",VLOOKUP(VLOOKUP($A49,Anmeldeformular!$B$10:$M$109,11,FALSE),Datenabgleich!$G$31:$H$54,2,FALSE),""))</f>
        <v/>
      </c>
      <c r="J49" s="173" t="str">
        <f t="array" ref="J49">IF(ISERROR(VLOOKUP($A49,Anmeldeformular!$B$10:$M$109,12,FALSE)),"",IF(VLOOKUP($A49,Anmeldeformular!$B$10:$M$109,12,FALSE)&lt;&gt;"",VLOOKUP(VLOOKUP($A49,Anmeldeformular!$B$10:$M$109,12,FALSE),Datenabgleich!$J$31:$K$54,2,FALSE),""))</f>
        <v/>
      </c>
    </row>
    <row r="50" spans="1:10" x14ac:dyDescent="0.25">
      <c r="A50" s="173" t="str">
        <f t="array" ref="A50">IF(ISERROR(LARGE(Datenabgleich!$N$31:$N$130,Datenabgleich!$O79)),"",LARGE(Datenabgleich!$N$31:$N$130,Datenabgleich!$O79))</f>
        <v/>
      </c>
      <c r="B50" s="173" t="str">
        <f t="array" ref="B50">IF(ISERROR(VLOOKUP($A50,Anmeldeformular!$B$10:$M$109,2,FALSE)),"",VLOOKUP($A50,Anmeldeformular!$B$10:$M$109,2,FALSE))</f>
        <v/>
      </c>
      <c r="C50" s="173" t="str">
        <f t="array" ref="C50">IF(ISERROR(VLOOKUP($A50,Anmeldeformular!$B$10:$M$109,3,FALSE)),"",VLOOKUP($A50,Anmeldeformular!$B$10:$M$109,3,FALSE))</f>
        <v/>
      </c>
      <c r="D50" s="173" t="str">
        <f t="array" ref="D50">IF(ISERROR(VLOOKUP($A50,Anmeldeformular!$B$10:$M$109,4,FALSE)),"",VLOOKUP($A50,Anmeldeformular!$B$10:$M$109,4,FALSE))</f>
        <v/>
      </c>
      <c r="E50" s="212" t="str">
        <f t="array" ref="E50">IF(ISERROR(VLOOKUP($A50,Anmeldeformular!$B$10:$M$109,5,FALSE)),"",VLOOKUP($A50,Anmeldeformular!$B$10:$M$109,5,FALSE))</f>
        <v/>
      </c>
      <c r="F50" s="173" t="str">
        <f t="array" ref="F50">IF(ISERROR(VLOOKUP($A50,Anmeldeformular!$B$10:$M$109,6,FALSE)),"",VLOOKUP($A50,Anmeldeformular!$B$10:$M$109,6,FALSE))</f>
        <v/>
      </c>
      <c r="G50" s="173" t="str">
        <f t="array" ref="G50">IF(ISERROR(VLOOKUP($A50,Anmeldeformular!$B$10:$M$109,9,FALSE)),"",IF(VLOOKUP($A50,Anmeldeformular!$B$10:$M$109,9,FALSE)="ja",VLOOKUP($A50,Einzelkür!$B$8:$F$107,5,FALSE),""))</f>
        <v/>
      </c>
      <c r="H50" s="173" t="str">
        <f t="array" ref="H50">IF(ISERROR(VLOOKUP($A50,Anmeldeformular!$B$10:$M$109,10,FALSE)),"",IF(VLOOKUP($A50,Anmeldeformular!$B$10:$M$109,10,FALSE)&lt;&gt;"",VLOOKUP(VLOOKUP($A50,Anmeldeformular!$B$10:$M$109,10,FALSE),Datenabgleich!$D$31:$E$54,2,FALSE),""))</f>
        <v/>
      </c>
      <c r="I50" s="173" t="str">
        <f t="array" ref="I50">IF(ISERROR(VLOOKUP($A50,Anmeldeformular!$B$10:$M$109,11,FALSE)),"",IF(VLOOKUP($A50,Anmeldeformular!$B$10:$M$109,11,FALSE)&lt;&gt;"",VLOOKUP(VLOOKUP($A50,Anmeldeformular!$B$10:$M$109,11,FALSE),Datenabgleich!$G$31:$H$54,2,FALSE),""))</f>
        <v/>
      </c>
      <c r="J50" s="173" t="str">
        <f t="array" ref="J50">IF(ISERROR(VLOOKUP($A50,Anmeldeformular!$B$10:$M$109,12,FALSE)),"",IF(VLOOKUP($A50,Anmeldeformular!$B$10:$M$109,12,FALSE)&lt;&gt;"",VLOOKUP(VLOOKUP($A50,Anmeldeformular!$B$10:$M$109,12,FALSE),Datenabgleich!$J$31:$K$54,2,FALSE),""))</f>
        <v/>
      </c>
    </row>
    <row r="51" spans="1:10" x14ac:dyDescent="0.25">
      <c r="A51" s="173" t="str">
        <f t="array" ref="A51">IF(ISERROR(LARGE(Datenabgleich!$N$31:$N$130,Datenabgleich!$O80)),"",LARGE(Datenabgleich!$N$31:$N$130,Datenabgleich!$O80))</f>
        <v/>
      </c>
      <c r="B51" s="173" t="str">
        <f t="array" ref="B51">IF(ISERROR(VLOOKUP($A51,Anmeldeformular!$B$10:$M$109,2,FALSE)),"",VLOOKUP($A51,Anmeldeformular!$B$10:$M$109,2,FALSE))</f>
        <v/>
      </c>
      <c r="C51" s="173" t="str">
        <f t="array" ref="C51">IF(ISERROR(VLOOKUP($A51,Anmeldeformular!$B$10:$M$109,3,FALSE)),"",VLOOKUP($A51,Anmeldeformular!$B$10:$M$109,3,FALSE))</f>
        <v/>
      </c>
      <c r="D51" s="173" t="str">
        <f t="array" ref="D51">IF(ISERROR(VLOOKUP($A51,Anmeldeformular!$B$10:$M$109,4,FALSE)),"",VLOOKUP($A51,Anmeldeformular!$B$10:$M$109,4,FALSE))</f>
        <v/>
      </c>
      <c r="E51" s="212" t="str">
        <f t="array" ref="E51">IF(ISERROR(VLOOKUP($A51,Anmeldeformular!$B$10:$M$109,5,FALSE)),"",VLOOKUP($A51,Anmeldeformular!$B$10:$M$109,5,FALSE))</f>
        <v/>
      </c>
      <c r="F51" s="173" t="str">
        <f t="array" ref="F51">IF(ISERROR(VLOOKUP($A51,Anmeldeformular!$B$10:$M$109,6,FALSE)),"",VLOOKUP($A51,Anmeldeformular!$B$10:$M$109,6,FALSE))</f>
        <v/>
      </c>
      <c r="G51" s="173" t="str">
        <f t="array" ref="G51">IF(ISERROR(VLOOKUP($A51,Anmeldeformular!$B$10:$M$109,9,FALSE)),"",IF(VLOOKUP($A51,Anmeldeformular!$B$10:$M$109,9,FALSE)="ja",VLOOKUP($A51,Einzelkür!$B$8:$F$107,5,FALSE),""))</f>
        <v/>
      </c>
      <c r="H51" s="173" t="str">
        <f t="array" ref="H51">IF(ISERROR(VLOOKUP($A51,Anmeldeformular!$B$10:$M$109,10,FALSE)),"",IF(VLOOKUP($A51,Anmeldeformular!$B$10:$M$109,10,FALSE)&lt;&gt;"",VLOOKUP(VLOOKUP($A51,Anmeldeformular!$B$10:$M$109,10,FALSE),Datenabgleich!$D$31:$E$54,2,FALSE),""))</f>
        <v/>
      </c>
      <c r="I51" s="173" t="str">
        <f t="array" ref="I51">IF(ISERROR(VLOOKUP($A51,Anmeldeformular!$B$10:$M$109,11,FALSE)),"",IF(VLOOKUP($A51,Anmeldeformular!$B$10:$M$109,11,FALSE)&lt;&gt;"",VLOOKUP(VLOOKUP($A51,Anmeldeformular!$B$10:$M$109,11,FALSE),Datenabgleich!$G$31:$H$54,2,FALSE),""))</f>
        <v/>
      </c>
      <c r="J51" s="173" t="str">
        <f t="array" ref="J51">IF(ISERROR(VLOOKUP($A51,Anmeldeformular!$B$10:$M$109,12,FALSE)),"",IF(VLOOKUP($A51,Anmeldeformular!$B$10:$M$109,12,FALSE)&lt;&gt;"",VLOOKUP(VLOOKUP($A51,Anmeldeformular!$B$10:$M$109,12,FALSE),Datenabgleich!$J$31:$K$54,2,FALSE),""))</f>
        <v/>
      </c>
    </row>
    <row r="52" spans="1:10" x14ac:dyDescent="0.25">
      <c r="A52" s="173" t="str">
        <f t="array" ref="A52">IF(ISERROR(LARGE(Datenabgleich!$N$31:$N$130,Datenabgleich!$O81)),"",LARGE(Datenabgleich!$N$31:$N$130,Datenabgleich!$O81))</f>
        <v/>
      </c>
      <c r="B52" s="173" t="str">
        <f t="array" ref="B52">IF(ISERROR(VLOOKUP($A52,Anmeldeformular!$B$10:$M$109,2,FALSE)),"",VLOOKUP($A52,Anmeldeformular!$B$10:$M$109,2,FALSE))</f>
        <v/>
      </c>
      <c r="C52" s="173" t="str">
        <f t="array" ref="C52">IF(ISERROR(VLOOKUP($A52,Anmeldeformular!$B$10:$M$109,3,FALSE)),"",VLOOKUP($A52,Anmeldeformular!$B$10:$M$109,3,FALSE))</f>
        <v/>
      </c>
      <c r="D52" s="173" t="str">
        <f t="array" ref="D52">IF(ISERROR(VLOOKUP($A52,Anmeldeformular!$B$10:$M$109,4,FALSE)),"",VLOOKUP($A52,Anmeldeformular!$B$10:$M$109,4,FALSE))</f>
        <v/>
      </c>
      <c r="E52" s="212" t="str">
        <f t="array" ref="E52">IF(ISERROR(VLOOKUP($A52,Anmeldeformular!$B$10:$M$109,5,FALSE)),"",VLOOKUP($A52,Anmeldeformular!$B$10:$M$109,5,FALSE))</f>
        <v/>
      </c>
      <c r="F52" s="173" t="str">
        <f t="array" ref="F52">IF(ISERROR(VLOOKUP($A52,Anmeldeformular!$B$10:$M$109,6,FALSE)),"",VLOOKUP($A52,Anmeldeformular!$B$10:$M$109,6,FALSE))</f>
        <v/>
      </c>
      <c r="G52" s="173" t="str">
        <f t="array" ref="G52">IF(ISERROR(VLOOKUP($A52,Anmeldeformular!$B$10:$M$109,9,FALSE)),"",IF(VLOOKUP($A52,Anmeldeformular!$B$10:$M$109,9,FALSE)="ja",VLOOKUP($A52,Einzelkür!$B$8:$F$107,5,FALSE),""))</f>
        <v/>
      </c>
      <c r="H52" s="173" t="str">
        <f t="array" ref="H52">IF(ISERROR(VLOOKUP($A52,Anmeldeformular!$B$10:$M$109,10,FALSE)),"",IF(VLOOKUP($A52,Anmeldeformular!$B$10:$M$109,10,FALSE)&lt;&gt;"",VLOOKUP(VLOOKUP($A52,Anmeldeformular!$B$10:$M$109,10,FALSE),Datenabgleich!$D$31:$E$54,2,FALSE),""))</f>
        <v/>
      </c>
      <c r="I52" s="173" t="str">
        <f t="array" ref="I52">IF(ISERROR(VLOOKUP($A52,Anmeldeformular!$B$10:$M$109,11,FALSE)),"",IF(VLOOKUP($A52,Anmeldeformular!$B$10:$M$109,11,FALSE)&lt;&gt;"",VLOOKUP(VLOOKUP($A52,Anmeldeformular!$B$10:$M$109,11,FALSE),Datenabgleich!$G$31:$H$54,2,FALSE),""))</f>
        <v/>
      </c>
      <c r="J52" s="173" t="str">
        <f t="array" ref="J52">IF(ISERROR(VLOOKUP($A52,Anmeldeformular!$B$10:$M$109,12,FALSE)),"",IF(VLOOKUP($A52,Anmeldeformular!$B$10:$M$109,12,FALSE)&lt;&gt;"",VLOOKUP(VLOOKUP($A52,Anmeldeformular!$B$10:$M$109,12,FALSE),Datenabgleich!$J$31:$K$54,2,FALSE),""))</f>
        <v/>
      </c>
    </row>
    <row r="53" spans="1:10" x14ac:dyDescent="0.25">
      <c r="A53" s="173" t="str">
        <f t="array" ref="A53">IF(ISERROR(LARGE(Datenabgleich!$N$31:$N$130,Datenabgleich!$O82)),"",LARGE(Datenabgleich!$N$31:$N$130,Datenabgleich!$O82))</f>
        <v/>
      </c>
      <c r="B53" s="173" t="str">
        <f t="array" ref="B53">IF(ISERROR(VLOOKUP($A53,Anmeldeformular!$B$10:$M$109,2,FALSE)),"",VLOOKUP($A53,Anmeldeformular!$B$10:$M$109,2,FALSE))</f>
        <v/>
      </c>
      <c r="C53" s="173" t="str">
        <f t="array" ref="C53">IF(ISERROR(VLOOKUP($A53,Anmeldeformular!$B$10:$M$109,3,FALSE)),"",VLOOKUP($A53,Anmeldeformular!$B$10:$M$109,3,FALSE))</f>
        <v/>
      </c>
      <c r="D53" s="173" t="str">
        <f t="array" ref="D53">IF(ISERROR(VLOOKUP($A53,Anmeldeformular!$B$10:$M$109,4,FALSE)),"",VLOOKUP($A53,Anmeldeformular!$B$10:$M$109,4,FALSE))</f>
        <v/>
      </c>
      <c r="E53" s="212" t="str">
        <f t="array" ref="E53">IF(ISERROR(VLOOKUP($A53,Anmeldeformular!$B$10:$M$109,5,FALSE)),"",VLOOKUP($A53,Anmeldeformular!$B$10:$M$109,5,FALSE))</f>
        <v/>
      </c>
      <c r="F53" s="173" t="str">
        <f t="array" ref="F53">IF(ISERROR(VLOOKUP($A53,Anmeldeformular!$B$10:$M$109,6,FALSE)),"",VLOOKUP($A53,Anmeldeformular!$B$10:$M$109,6,FALSE))</f>
        <v/>
      </c>
      <c r="G53" s="173" t="str">
        <f t="array" ref="G53">IF(ISERROR(VLOOKUP($A53,Anmeldeformular!$B$10:$M$109,9,FALSE)),"",IF(VLOOKUP($A53,Anmeldeformular!$B$10:$M$109,9,FALSE)="ja",VLOOKUP($A53,Einzelkür!$B$8:$F$107,5,FALSE),""))</f>
        <v/>
      </c>
      <c r="H53" s="173" t="str">
        <f t="array" ref="H53">IF(ISERROR(VLOOKUP($A53,Anmeldeformular!$B$10:$M$109,10,FALSE)),"",IF(VLOOKUP($A53,Anmeldeformular!$B$10:$M$109,10,FALSE)&lt;&gt;"",VLOOKUP(VLOOKUP($A53,Anmeldeformular!$B$10:$M$109,10,FALSE),Datenabgleich!$D$31:$E$54,2,FALSE),""))</f>
        <v/>
      </c>
      <c r="I53" s="173" t="str">
        <f t="array" ref="I53">IF(ISERROR(VLOOKUP($A53,Anmeldeformular!$B$10:$M$109,11,FALSE)),"",IF(VLOOKUP($A53,Anmeldeformular!$B$10:$M$109,11,FALSE)&lt;&gt;"",VLOOKUP(VLOOKUP($A53,Anmeldeformular!$B$10:$M$109,11,FALSE),Datenabgleich!$G$31:$H$54,2,FALSE),""))</f>
        <v/>
      </c>
      <c r="J53" s="173" t="str">
        <f t="array" ref="J53">IF(ISERROR(VLOOKUP($A53,Anmeldeformular!$B$10:$M$109,12,FALSE)),"",IF(VLOOKUP($A53,Anmeldeformular!$B$10:$M$109,12,FALSE)&lt;&gt;"",VLOOKUP(VLOOKUP($A53,Anmeldeformular!$B$10:$M$109,12,FALSE),Datenabgleich!$J$31:$K$54,2,FALSE),""))</f>
        <v/>
      </c>
    </row>
    <row r="54" spans="1:10" x14ac:dyDescent="0.25">
      <c r="A54" s="173" t="str">
        <f t="array" ref="A54">IF(ISERROR(LARGE(Datenabgleich!$N$31:$N$130,Datenabgleich!$O83)),"",LARGE(Datenabgleich!$N$31:$N$130,Datenabgleich!$O83))</f>
        <v/>
      </c>
      <c r="B54" s="173" t="str">
        <f t="array" ref="B54">IF(ISERROR(VLOOKUP($A54,Anmeldeformular!$B$10:$M$109,2,FALSE)),"",VLOOKUP($A54,Anmeldeformular!$B$10:$M$109,2,FALSE))</f>
        <v/>
      </c>
      <c r="C54" s="173" t="str">
        <f t="array" ref="C54">IF(ISERROR(VLOOKUP($A54,Anmeldeformular!$B$10:$M$109,3,FALSE)),"",VLOOKUP($A54,Anmeldeformular!$B$10:$M$109,3,FALSE))</f>
        <v/>
      </c>
      <c r="D54" s="173" t="str">
        <f t="array" ref="D54">IF(ISERROR(VLOOKUP($A54,Anmeldeformular!$B$10:$M$109,4,FALSE)),"",VLOOKUP($A54,Anmeldeformular!$B$10:$M$109,4,FALSE))</f>
        <v/>
      </c>
      <c r="E54" s="212" t="str">
        <f t="array" ref="E54">IF(ISERROR(VLOOKUP($A54,Anmeldeformular!$B$10:$M$109,5,FALSE)),"",VLOOKUP($A54,Anmeldeformular!$B$10:$M$109,5,FALSE))</f>
        <v/>
      </c>
      <c r="F54" s="173" t="str">
        <f t="array" ref="F54">IF(ISERROR(VLOOKUP($A54,Anmeldeformular!$B$10:$M$109,6,FALSE)),"",VLOOKUP($A54,Anmeldeformular!$B$10:$M$109,6,FALSE))</f>
        <v/>
      </c>
      <c r="G54" s="173" t="str">
        <f t="array" ref="G54">IF(ISERROR(VLOOKUP($A54,Anmeldeformular!$B$10:$M$109,9,FALSE)),"",IF(VLOOKUP($A54,Anmeldeformular!$B$10:$M$109,9,FALSE)="ja",VLOOKUP($A54,Einzelkür!$B$8:$F$107,5,FALSE),""))</f>
        <v/>
      </c>
      <c r="H54" s="173" t="str">
        <f t="array" ref="H54">IF(ISERROR(VLOOKUP($A54,Anmeldeformular!$B$10:$M$109,10,FALSE)),"",IF(VLOOKUP($A54,Anmeldeformular!$B$10:$M$109,10,FALSE)&lt;&gt;"",VLOOKUP(VLOOKUP($A54,Anmeldeformular!$B$10:$M$109,10,FALSE),Datenabgleich!$D$31:$E$54,2,FALSE),""))</f>
        <v/>
      </c>
      <c r="I54" s="173" t="str">
        <f t="array" ref="I54">IF(ISERROR(VLOOKUP($A54,Anmeldeformular!$B$10:$M$109,11,FALSE)),"",IF(VLOOKUP($A54,Anmeldeformular!$B$10:$M$109,11,FALSE)&lt;&gt;"",VLOOKUP(VLOOKUP($A54,Anmeldeformular!$B$10:$M$109,11,FALSE),Datenabgleich!$G$31:$H$54,2,FALSE),""))</f>
        <v/>
      </c>
      <c r="J54" s="173" t="str">
        <f t="array" ref="J54">IF(ISERROR(VLOOKUP($A54,Anmeldeformular!$B$10:$M$109,12,FALSE)),"",IF(VLOOKUP($A54,Anmeldeformular!$B$10:$M$109,12,FALSE)&lt;&gt;"",VLOOKUP(VLOOKUP($A54,Anmeldeformular!$B$10:$M$109,12,FALSE),Datenabgleich!$J$31:$K$54,2,FALSE),""))</f>
        <v/>
      </c>
    </row>
    <row r="55" spans="1:10" x14ac:dyDescent="0.25">
      <c r="A55" s="173" t="str">
        <f t="array" ref="A55">IF(ISERROR(LARGE(Datenabgleich!$N$31:$N$130,Datenabgleich!$O84)),"",LARGE(Datenabgleich!$N$31:$N$130,Datenabgleich!$O84))</f>
        <v/>
      </c>
      <c r="B55" s="173" t="str">
        <f t="array" ref="B55">IF(ISERROR(VLOOKUP($A55,Anmeldeformular!$B$10:$M$109,2,FALSE)),"",VLOOKUP($A55,Anmeldeformular!$B$10:$M$109,2,FALSE))</f>
        <v/>
      </c>
      <c r="C55" s="173" t="str">
        <f t="array" ref="C55">IF(ISERROR(VLOOKUP($A55,Anmeldeformular!$B$10:$M$109,3,FALSE)),"",VLOOKUP($A55,Anmeldeformular!$B$10:$M$109,3,FALSE))</f>
        <v/>
      </c>
      <c r="D55" s="173" t="str">
        <f t="array" ref="D55">IF(ISERROR(VLOOKUP($A55,Anmeldeformular!$B$10:$M$109,4,FALSE)),"",VLOOKUP($A55,Anmeldeformular!$B$10:$M$109,4,FALSE))</f>
        <v/>
      </c>
      <c r="E55" s="212" t="str">
        <f t="array" ref="E55">IF(ISERROR(VLOOKUP($A55,Anmeldeformular!$B$10:$M$109,5,FALSE)),"",VLOOKUP($A55,Anmeldeformular!$B$10:$M$109,5,FALSE))</f>
        <v/>
      </c>
      <c r="F55" s="173" t="str">
        <f t="array" ref="F55">IF(ISERROR(VLOOKUP($A55,Anmeldeformular!$B$10:$M$109,6,FALSE)),"",VLOOKUP($A55,Anmeldeformular!$B$10:$M$109,6,FALSE))</f>
        <v/>
      </c>
      <c r="G55" s="173" t="str">
        <f t="array" ref="G55">IF(ISERROR(VLOOKUP($A55,Anmeldeformular!$B$10:$M$109,9,FALSE)),"",IF(VLOOKUP($A55,Anmeldeformular!$B$10:$M$109,9,FALSE)="ja",VLOOKUP($A55,Einzelkür!$B$8:$F$107,5,FALSE),""))</f>
        <v/>
      </c>
      <c r="H55" s="173" t="str">
        <f t="array" ref="H55">IF(ISERROR(VLOOKUP($A55,Anmeldeformular!$B$10:$M$109,10,FALSE)),"",IF(VLOOKUP($A55,Anmeldeformular!$B$10:$M$109,10,FALSE)&lt;&gt;"",VLOOKUP(VLOOKUP($A55,Anmeldeformular!$B$10:$M$109,10,FALSE),Datenabgleich!$D$31:$E$54,2,FALSE),""))</f>
        <v/>
      </c>
      <c r="I55" s="173" t="str">
        <f t="array" ref="I55">IF(ISERROR(VLOOKUP($A55,Anmeldeformular!$B$10:$M$109,11,FALSE)),"",IF(VLOOKUP($A55,Anmeldeformular!$B$10:$M$109,11,FALSE)&lt;&gt;"",VLOOKUP(VLOOKUP($A55,Anmeldeformular!$B$10:$M$109,11,FALSE),Datenabgleich!$G$31:$H$54,2,FALSE),""))</f>
        <v/>
      </c>
      <c r="J55" s="173" t="str">
        <f t="array" ref="J55">IF(ISERROR(VLOOKUP($A55,Anmeldeformular!$B$10:$M$109,12,FALSE)),"",IF(VLOOKUP($A55,Anmeldeformular!$B$10:$M$109,12,FALSE)&lt;&gt;"",VLOOKUP(VLOOKUP($A55,Anmeldeformular!$B$10:$M$109,12,FALSE),Datenabgleich!$J$31:$K$54,2,FALSE),""))</f>
        <v/>
      </c>
    </row>
    <row r="56" spans="1:10" x14ac:dyDescent="0.25">
      <c r="A56" s="173" t="str">
        <f t="array" ref="A56">IF(ISERROR(LARGE(Datenabgleich!$N$31:$N$130,Datenabgleich!$O85)),"",LARGE(Datenabgleich!$N$31:$N$130,Datenabgleich!$O85))</f>
        <v/>
      </c>
      <c r="B56" s="173" t="str">
        <f t="array" ref="B56">IF(ISERROR(VLOOKUP($A56,Anmeldeformular!$B$10:$M$109,2,FALSE)),"",VLOOKUP($A56,Anmeldeformular!$B$10:$M$109,2,FALSE))</f>
        <v/>
      </c>
      <c r="C56" s="173" t="str">
        <f t="array" ref="C56">IF(ISERROR(VLOOKUP($A56,Anmeldeformular!$B$10:$M$109,3,FALSE)),"",VLOOKUP($A56,Anmeldeformular!$B$10:$M$109,3,FALSE))</f>
        <v/>
      </c>
      <c r="D56" s="173" t="str">
        <f t="array" ref="D56">IF(ISERROR(VLOOKUP($A56,Anmeldeformular!$B$10:$M$109,4,FALSE)),"",VLOOKUP($A56,Anmeldeformular!$B$10:$M$109,4,FALSE))</f>
        <v/>
      </c>
      <c r="E56" s="212" t="str">
        <f t="array" ref="E56">IF(ISERROR(VLOOKUP($A56,Anmeldeformular!$B$10:$M$109,5,FALSE)),"",VLOOKUP($A56,Anmeldeformular!$B$10:$M$109,5,FALSE))</f>
        <v/>
      </c>
      <c r="F56" s="173" t="str">
        <f t="array" ref="F56">IF(ISERROR(VLOOKUP($A56,Anmeldeformular!$B$10:$M$109,6,FALSE)),"",VLOOKUP($A56,Anmeldeformular!$B$10:$M$109,6,FALSE))</f>
        <v/>
      </c>
      <c r="G56" s="173" t="str">
        <f t="array" ref="G56">IF(ISERROR(VLOOKUP($A56,Anmeldeformular!$B$10:$M$109,9,FALSE)),"",IF(VLOOKUP($A56,Anmeldeformular!$B$10:$M$109,9,FALSE)="ja",VLOOKUP($A56,Einzelkür!$B$8:$F$107,5,FALSE),""))</f>
        <v/>
      </c>
      <c r="H56" s="173" t="str">
        <f t="array" ref="H56">IF(ISERROR(VLOOKUP($A56,Anmeldeformular!$B$10:$M$109,10,FALSE)),"",IF(VLOOKUP($A56,Anmeldeformular!$B$10:$M$109,10,FALSE)&lt;&gt;"",VLOOKUP(VLOOKUP($A56,Anmeldeformular!$B$10:$M$109,10,FALSE),Datenabgleich!$D$31:$E$54,2,FALSE),""))</f>
        <v/>
      </c>
      <c r="I56" s="173" t="str">
        <f t="array" ref="I56">IF(ISERROR(VLOOKUP($A56,Anmeldeformular!$B$10:$M$109,11,FALSE)),"",IF(VLOOKUP($A56,Anmeldeformular!$B$10:$M$109,11,FALSE)&lt;&gt;"",VLOOKUP(VLOOKUP($A56,Anmeldeformular!$B$10:$M$109,11,FALSE),Datenabgleich!$G$31:$H$54,2,FALSE),""))</f>
        <v/>
      </c>
      <c r="J56" s="173" t="str">
        <f t="array" ref="J56">IF(ISERROR(VLOOKUP($A56,Anmeldeformular!$B$10:$M$109,12,FALSE)),"",IF(VLOOKUP($A56,Anmeldeformular!$B$10:$M$109,12,FALSE)&lt;&gt;"",VLOOKUP(VLOOKUP($A56,Anmeldeformular!$B$10:$M$109,12,FALSE),Datenabgleich!$J$31:$K$54,2,FALSE),""))</f>
        <v/>
      </c>
    </row>
    <row r="57" spans="1:10" x14ac:dyDescent="0.25">
      <c r="A57" s="173" t="str">
        <f t="array" ref="A57">IF(ISERROR(LARGE(Datenabgleich!$N$31:$N$130,Datenabgleich!$O86)),"",LARGE(Datenabgleich!$N$31:$N$130,Datenabgleich!$O86))</f>
        <v/>
      </c>
      <c r="B57" s="173" t="str">
        <f t="array" ref="B57">IF(ISERROR(VLOOKUP($A57,Anmeldeformular!$B$10:$M$109,2,FALSE)),"",VLOOKUP($A57,Anmeldeformular!$B$10:$M$109,2,FALSE))</f>
        <v/>
      </c>
      <c r="C57" s="173" t="str">
        <f t="array" ref="C57">IF(ISERROR(VLOOKUP($A57,Anmeldeformular!$B$10:$M$109,3,FALSE)),"",VLOOKUP($A57,Anmeldeformular!$B$10:$M$109,3,FALSE))</f>
        <v/>
      </c>
      <c r="D57" s="173" t="str">
        <f t="array" ref="D57">IF(ISERROR(VLOOKUP($A57,Anmeldeformular!$B$10:$M$109,4,FALSE)),"",VLOOKUP($A57,Anmeldeformular!$B$10:$M$109,4,FALSE))</f>
        <v/>
      </c>
      <c r="E57" s="212" t="str">
        <f t="array" ref="E57">IF(ISERROR(VLOOKUP($A57,Anmeldeformular!$B$10:$M$109,5,FALSE)),"",VLOOKUP($A57,Anmeldeformular!$B$10:$M$109,5,FALSE))</f>
        <v/>
      </c>
      <c r="F57" s="173" t="str">
        <f t="array" ref="F57">IF(ISERROR(VLOOKUP($A57,Anmeldeformular!$B$10:$M$109,6,FALSE)),"",VLOOKUP($A57,Anmeldeformular!$B$10:$M$109,6,FALSE))</f>
        <v/>
      </c>
      <c r="G57" s="173" t="str">
        <f t="array" ref="G57">IF(ISERROR(VLOOKUP($A57,Anmeldeformular!$B$10:$M$109,9,FALSE)),"",IF(VLOOKUP($A57,Anmeldeformular!$B$10:$M$109,9,FALSE)="ja",VLOOKUP($A57,Einzelkür!$B$8:$F$107,5,FALSE),""))</f>
        <v/>
      </c>
      <c r="H57" s="173" t="str">
        <f t="array" ref="H57">IF(ISERROR(VLOOKUP($A57,Anmeldeformular!$B$10:$M$109,10,FALSE)),"",IF(VLOOKUP($A57,Anmeldeformular!$B$10:$M$109,10,FALSE)&lt;&gt;"",VLOOKUP(VLOOKUP($A57,Anmeldeformular!$B$10:$M$109,10,FALSE),Datenabgleich!$D$31:$E$54,2,FALSE),""))</f>
        <v/>
      </c>
      <c r="I57" s="173" t="str">
        <f t="array" ref="I57">IF(ISERROR(VLOOKUP($A57,Anmeldeformular!$B$10:$M$109,11,FALSE)),"",IF(VLOOKUP($A57,Anmeldeformular!$B$10:$M$109,11,FALSE)&lt;&gt;"",VLOOKUP(VLOOKUP($A57,Anmeldeformular!$B$10:$M$109,11,FALSE),Datenabgleich!$G$31:$H$54,2,FALSE),""))</f>
        <v/>
      </c>
      <c r="J57" s="173" t="str">
        <f t="array" ref="J57">IF(ISERROR(VLOOKUP($A57,Anmeldeformular!$B$10:$M$109,12,FALSE)),"",IF(VLOOKUP($A57,Anmeldeformular!$B$10:$M$109,12,FALSE)&lt;&gt;"",VLOOKUP(VLOOKUP($A57,Anmeldeformular!$B$10:$M$109,12,FALSE),Datenabgleich!$J$31:$K$54,2,FALSE),""))</f>
        <v/>
      </c>
    </row>
    <row r="58" spans="1:10" x14ac:dyDescent="0.25">
      <c r="A58" s="173" t="str">
        <f t="array" ref="A58">IF(ISERROR(LARGE(Datenabgleich!$N$31:$N$130,Datenabgleich!$O87)),"",LARGE(Datenabgleich!$N$31:$N$130,Datenabgleich!$O87))</f>
        <v/>
      </c>
      <c r="B58" s="173" t="str">
        <f t="array" ref="B58">IF(ISERROR(VLOOKUP($A58,Anmeldeformular!$B$10:$M$109,2,FALSE)),"",VLOOKUP($A58,Anmeldeformular!$B$10:$M$109,2,FALSE))</f>
        <v/>
      </c>
      <c r="C58" s="173" t="str">
        <f t="array" ref="C58">IF(ISERROR(VLOOKUP($A58,Anmeldeformular!$B$10:$M$109,3,FALSE)),"",VLOOKUP($A58,Anmeldeformular!$B$10:$M$109,3,FALSE))</f>
        <v/>
      </c>
      <c r="D58" s="173" t="str">
        <f t="array" ref="D58">IF(ISERROR(VLOOKUP($A58,Anmeldeformular!$B$10:$M$109,4,FALSE)),"",VLOOKUP($A58,Anmeldeformular!$B$10:$M$109,4,FALSE))</f>
        <v/>
      </c>
      <c r="E58" s="212" t="str">
        <f t="array" ref="E58">IF(ISERROR(VLOOKUP($A58,Anmeldeformular!$B$10:$M$109,5,FALSE)),"",VLOOKUP($A58,Anmeldeformular!$B$10:$M$109,5,FALSE))</f>
        <v/>
      </c>
      <c r="F58" s="173" t="str">
        <f t="array" ref="F58">IF(ISERROR(VLOOKUP($A58,Anmeldeformular!$B$10:$M$109,6,FALSE)),"",VLOOKUP($A58,Anmeldeformular!$B$10:$M$109,6,FALSE))</f>
        <v/>
      </c>
      <c r="G58" s="173" t="str">
        <f t="array" ref="G58">IF(ISERROR(VLOOKUP($A58,Anmeldeformular!$B$10:$M$109,9,FALSE)),"",IF(VLOOKUP($A58,Anmeldeformular!$B$10:$M$109,9,FALSE)="ja",VLOOKUP($A58,Einzelkür!$B$8:$F$107,5,FALSE),""))</f>
        <v/>
      </c>
      <c r="H58" s="173" t="str">
        <f t="array" ref="H58">IF(ISERROR(VLOOKUP($A58,Anmeldeformular!$B$10:$M$109,10,FALSE)),"",IF(VLOOKUP($A58,Anmeldeformular!$B$10:$M$109,10,FALSE)&lt;&gt;"",VLOOKUP(VLOOKUP($A58,Anmeldeformular!$B$10:$M$109,10,FALSE),Datenabgleich!$D$31:$E$54,2,FALSE),""))</f>
        <v/>
      </c>
      <c r="I58" s="173" t="str">
        <f t="array" ref="I58">IF(ISERROR(VLOOKUP($A58,Anmeldeformular!$B$10:$M$109,11,FALSE)),"",IF(VLOOKUP($A58,Anmeldeformular!$B$10:$M$109,11,FALSE)&lt;&gt;"",VLOOKUP(VLOOKUP($A58,Anmeldeformular!$B$10:$M$109,11,FALSE),Datenabgleich!$G$31:$H$54,2,FALSE),""))</f>
        <v/>
      </c>
      <c r="J58" s="173" t="str">
        <f t="array" ref="J58">IF(ISERROR(VLOOKUP($A58,Anmeldeformular!$B$10:$M$109,12,FALSE)),"",IF(VLOOKUP($A58,Anmeldeformular!$B$10:$M$109,12,FALSE)&lt;&gt;"",VLOOKUP(VLOOKUP($A58,Anmeldeformular!$B$10:$M$109,12,FALSE),Datenabgleich!$J$31:$K$54,2,FALSE),""))</f>
        <v/>
      </c>
    </row>
    <row r="59" spans="1:10" x14ac:dyDescent="0.25">
      <c r="A59" s="173" t="str">
        <f t="array" ref="A59">IF(ISERROR(LARGE(Datenabgleich!$N$31:$N$130,Datenabgleich!$O88)),"",LARGE(Datenabgleich!$N$31:$N$130,Datenabgleich!$O88))</f>
        <v/>
      </c>
      <c r="B59" s="173" t="str">
        <f t="array" ref="B59">IF(ISERROR(VLOOKUP($A59,Anmeldeformular!$B$10:$M$109,2,FALSE)),"",VLOOKUP($A59,Anmeldeformular!$B$10:$M$109,2,FALSE))</f>
        <v/>
      </c>
      <c r="C59" s="173" t="str">
        <f t="array" ref="C59">IF(ISERROR(VLOOKUP($A59,Anmeldeformular!$B$10:$M$109,3,FALSE)),"",VLOOKUP($A59,Anmeldeformular!$B$10:$M$109,3,FALSE))</f>
        <v/>
      </c>
      <c r="D59" s="173" t="str">
        <f t="array" ref="D59">IF(ISERROR(VLOOKUP($A59,Anmeldeformular!$B$10:$M$109,4,FALSE)),"",VLOOKUP($A59,Anmeldeformular!$B$10:$M$109,4,FALSE))</f>
        <v/>
      </c>
      <c r="E59" s="212" t="str">
        <f t="array" ref="E59">IF(ISERROR(VLOOKUP($A59,Anmeldeformular!$B$10:$M$109,5,FALSE)),"",VLOOKUP($A59,Anmeldeformular!$B$10:$M$109,5,FALSE))</f>
        <v/>
      </c>
      <c r="F59" s="173" t="str">
        <f t="array" ref="F59">IF(ISERROR(VLOOKUP($A59,Anmeldeformular!$B$10:$M$109,6,FALSE)),"",VLOOKUP($A59,Anmeldeformular!$B$10:$M$109,6,FALSE))</f>
        <v/>
      </c>
      <c r="G59" s="173" t="str">
        <f t="array" ref="G59">IF(ISERROR(VLOOKUP($A59,Anmeldeformular!$B$10:$M$109,9,FALSE)),"",IF(VLOOKUP($A59,Anmeldeformular!$B$10:$M$109,9,FALSE)="ja",VLOOKUP($A59,Einzelkür!$B$8:$F$107,5,FALSE),""))</f>
        <v/>
      </c>
      <c r="H59" s="173" t="str">
        <f t="array" ref="H59">IF(ISERROR(VLOOKUP($A59,Anmeldeformular!$B$10:$M$109,10,FALSE)),"",IF(VLOOKUP($A59,Anmeldeformular!$B$10:$M$109,10,FALSE)&lt;&gt;"",VLOOKUP(VLOOKUP($A59,Anmeldeformular!$B$10:$M$109,10,FALSE),Datenabgleich!$D$31:$E$54,2,FALSE),""))</f>
        <v/>
      </c>
      <c r="I59" s="173" t="str">
        <f t="array" ref="I59">IF(ISERROR(VLOOKUP($A59,Anmeldeformular!$B$10:$M$109,11,FALSE)),"",IF(VLOOKUP($A59,Anmeldeformular!$B$10:$M$109,11,FALSE)&lt;&gt;"",VLOOKUP(VLOOKUP($A59,Anmeldeformular!$B$10:$M$109,11,FALSE),Datenabgleich!$G$31:$H$54,2,FALSE),""))</f>
        <v/>
      </c>
      <c r="J59" s="173" t="str">
        <f t="array" ref="J59">IF(ISERROR(VLOOKUP($A59,Anmeldeformular!$B$10:$M$109,12,FALSE)),"",IF(VLOOKUP($A59,Anmeldeformular!$B$10:$M$109,12,FALSE)&lt;&gt;"",VLOOKUP(VLOOKUP($A59,Anmeldeformular!$B$10:$M$109,12,FALSE),Datenabgleich!$J$31:$K$54,2,FALSE),""))</f>
        <v/>
      </c>
    </row>
    <row r="60" spans="1:10" x14ac:dyDescent="0.25">
      <c r="A60" s="173" t="str">
        <f t="array" ref="A60">IF(ISERROR(LARGE(Datenabgleich!$N$31:$N$130,Datenabgleich!$O89)),"",LARGE(Datenabgleich!$N$31:$N$130,Datenabgleich!$O89))</f>
        <v/>
      </c>
      <c r="B60" s="173" t="str">
        <f t="array" ref="B60">IF(ISERROR(VLOOKUP($A60,Anmeldeformular!$B$10:$M$109,2,FALSE)),"",VLOOKUP($A60,Anmeldeformular!$B$10:$M$109,2,FALSE))</f>
        <v/>
      </c>
      <c r="C60" s="173" t="str">
        <f t="array" ref="C60">IF(ISERROR(VLOOKUP($A60,Anmeldeformular!$B$10:$M$109,3,FALSE)),"",VLOOKUP($A60,Anmeldeformular!$B$10:$M$109,3,FALSE))</f>
        <v/>
      </c>
      <c r="D60" s="173" t="str">
        <f t="array" ref="D60">IF(ISERROR(VLOOKUP($A60,Anmeldeformular!$B$10:$M$109,4,FALSE)),"",VLOOKUP($A60,Anmeldeformular!$B$10:$M$109,4,FALSE))</f>
        <v/>
      </c>
      <c r="E60" s="212" t="str">
        <f t="array" ref="E60">IF(ISERROR(VLOOKUP($A60,Anmeldeformular!$B$10:$M$109,5,FALSE)),"",VLOOKUP($A60,Anmeldeformular!$B$10:$M$109,5,FALSE))</f>
        <v/>
      </c>
      <c r="F60" s="173" t="str">
        <f t="array" ref="F60">IF(ISERROR(VLOOKUP($A60,Anmeldeformular!$B$10:$M$109,6,FALSE)),"",VLOOKUP($A60,Anmeldeformular!$B$10:$M$109,6,FALSE))</f>
        <v/>
      </c>
      <c r="G60" s="173" t="str">
        <f t="array" ref="G60">IF(ISERROR(VLOOKUP($A60,Anmeldeformular!$B$10:$M$109,9,FALSE)),"",IF(VLOOKUP($A60,Anmeldeformular!$B$10:$M$109,9,FALSE)="ja",VLOOKUP($A60,Einzelkür!$B$8:$F$107,5,FALSE),""))</f>
        <v/>
      </c>
      <c r="H60" s="173" t="str">
        <f t="array" ref="H60">IF(ISERROR(VLOOKUP($A60,Anmeldeformular!$B$10:$M$109,10,FALSE)),"",IF(VLOOKUP($A60,Anmeldeformular!$B$10:$M$109,10,FALSE)&lt;&gt;"",VLOOKUP(VLOOKUP($A60,Anmeldeformular!$B$10:$M$109,10,FALSE),Datenabgleich!$D$31:$E$54,2,FALSE),""))</f>
        <v/>
      </c>
      <c r="I60" s="173" t="str">
        <f t="array" ref="I60">IF(ISERROR(VLOOKUP($A60,Anmeldeformular!$B$10:$M$109,11,FALSE)),"",IF(VLOOKUP($A60,Anmeldeformular!$B$10:$M$109,11,FALSE)&lt;&gt;"",VLOOKUP(VLOOKUP($A60,Anmeldeformular!$B$10:$M$109,11,FALSE),Datenabgleich!$G$31:$H$54,2,FALSE),""))</f>
        <v/>
      </c>
      <c r="J60" s="173" t="str">
        <f t="array" ref="J60">IF(ISERROR(VLOOKUP($A60,Anmeldeformular!$B$10:$M$109,12,FALSE)),"",IF(VLOOKUP($A60,Anmeldeformular!$B$10:$M$109,12,FALSE)&lt;&gt;"",VLOOKUP(VLOOKUP($A60,Anmeldeformular!$B$10:$M$109,12,FALSE),Datenabgleich!$J$31:$K$54,2,FALSE),""))</f>
        <v/>
      </c>
    </row>
    <row r="61" spans="1:10" x14ac:dyDescent="0.25">
      <c r="A61" s="173" t="str">
        <f t="array" ref="A61">IF(ISERROR(LARGE(Datenabgleich!$N$31:$N$130,Datenabgleich!$O90)),"",LARGE(Datenabgleich!$N$31:$N$130,Datenabgleich!$O90))</f>
        <v/>
      </c>
      <c r="B61" s="173" t="str">
        <f t="array" ref="B61">IF(ISERROR(VLOOKUP($A61,Anmeldeformular!$B$10:$M$109,2,FALSE)),"",VLOOKUP($A61,Anmeldeformular!$B$10:$M$109,2,FALSE))</f>
        <v/>
      </c>
      <c r="C61" s="173" t="str">
        <f t="array" ref="C61">IF(ISERROR(VLOOKUP($A61,Anmeldeformular!$B$10:$M$109,3,FALSE)),"",VLOOKUP($A61,Anmeldeformular!$B$10:$M$109,3,FALSE))</f>
        <v/>
      </c>
      <c r="D61" s="173" t="str">
        <f t="array" ref="D61">IF(ISERROR(VLOOKUP($A61,Anmeldeformular!$B$10:$M$109,4,FALSE)),"",VLOOKUP($A61,Anmeldeformular!$B$10:$M$109,4,FALSE))</f>
        <v/>
      </c>
      <c r="E61" s="212" t="str">
        <f t="array" ref="E61">IF(ISERROR(VLOOKUP($A61,Anmeldeformular!$B$10:$M$109,5,FALSE)),"",VLOOKUP($A61,Anmeldeformular!$B$10:$M$109,5,FALSE))</f>
        <v/>
      </c>
      <c r="F61" s="173" t="str">
        <f t="array" ref="F61">IF(ISERROR(VLOOKUP($A61,Anmeldeformular!$B$10:$M$109,6,FALSE)),"",VLOOKUP($A61,Anmeldeformular!$B$10:$M$109,6,FALSE))</f>
        <v/>
      </c>
      <c r="G61" s="173" t="str">
        <f t="array" ref="G61">IF(ISERROR(VLOOKUP($A61,Anmeldeformular!$B$10:$M$109,9,FALSE)),"",IF(VLOOKUP($A61,Anmeldeformular!$B$10:$M$109,9,FALSE)="ja",VLOOKUP($A61,Einzelkür!$B$8:$F$107,5,FALSE),""))</f>
        <v/>
      </c>
      <c r="H61" s="173" t="str">
        <f t="array" ref="H61">IF(ISERROR(VLOOKUP($A61,Anmeldeformular!$B$10:$M$109,10,FALSE)),"",IF(VLOOKUP($A61,Anmeldeformular!$B$10:$M$109,10,FALSE)&lt;&gt;"",VLOOKUP(VLOOKUP($A61,Anmeldeformular!$B$10:$M$109,10,FALSE),Datenabgleich!$D$31:$E$54,2,FALSE),""))</f>
        <v/>
      </c>
      <c r="I61" s="173" t="str">
        <f t="array" ref="I61">IF(ISERROR(VLOOKUP($A61,Anmeldeformular!$B$10:$M$109,11,FALSE)),"",IF(VLOOKUP($A61,Anmeldeformular!$B$10:$M$109,11,FALSE)&lt;&gt;"",VLOOKUP(VLOOKUP($A61,Anmeldeformular!$B$10:$M$109,11,FALSE),Datenabgleich!$G$31:$H$54,2,FALSE),""))</f>
        <v/>
      </c>
      <c r="J61" s="173" t="str">
        <f t="array" ref="J61">IF(ISERROR(VLOOKUP($A61,Anmeldeformular!$B$10:$M$109,12,FALSE)),"",IF(VLOOKUP($A61,Anmeldeformular!$B$10:$M$109,12,FALSE)&lt;&gt;"",VLOOKUP(VLOOKUP($A61,Anmeldeformular!$B$10:$M$109,12,FALSE),Datenabgleich!$J$31:$K$54,2,FALSE),""))</f>
        <v/>
      </c>
    </row>
    <row r="62" spans="1:10" x14ac:dyDescent="0.25">
      <c r="A62" s="173" t="str">
        <f t="array" ref="A62">IF(ISERROR(LARGE(Datenabgleich!$N$31:$N$130,Datenabgleich!$O91)),"",LARGE(Datenabgleich!$N$31:$N$130,Datenabgleich!$O91))</f>
        <v/>
      </c>
      <c r="B62" s="173" t="str">
        <f t="array" ref="B62">IF(ISERROR(VLOOKUP($A62,Anmeldeformular!$B$10:$M$109,2,FALSE)),"",VLOOKUP($A62,Anmeldeformular!$B$10:$M$109,2,FALSE))</f>
        <v/>
      </c>
      <c r="C62" s="173" t="str">
        <f t="array" ref="C62">IF(ISERROR(VLOOKUP($A62,Anmeldeformular!$B$10:$M$109,3,FALSE)),"",VLOOKUP($A62,Anmeldeformular!$B$10:$M$109,3,FALSE))</f>
        <v/>
      </c>
      <c r="D62" s="173" t="str">
        <f t="array" ref="D62">IF(ISERROR(VLOOKUP($A62,Anmeldeformular!$B$10:$M$109,4,FALSE)),"",VLOOKUP($A62,Anmeldeformular!$B$10:$M$109,4,FALSE))</f>
        <v/>
      </c>
      <c r="E62" s="212" t="str">
        <f t="array" ref="E62">IF(ISERROR(VLOOKUP($A62,Anmeldeformular!$B$10:$M$109,5,FALSE)),"",VLOOKUP($A62,Anmeldeformular!$B$10:$M$109,5,FALSE))</f>
        <v/>
      </c>
      <c r="F62" s="173" t="str">
        <f t="array" ref="F62">IF(ISERROR(VLOOKUP($A62,Anmeldeformular!$B$10:$M$109,6,FALSE)),"",VLOOKUP($A62,Anmeldeformular!$B$10:$M$109,6,FALSE))</f>
        <v/>
      </c>
      <c r="G62" s="173" t="str">
        <f t="array" ref="G62">IF(ISERROR(VLOOKUP($A62,Anmeldeformular!$B$10:$M$109,9,FALSE)),"",IF(VLOOKUP($A62,Anmeldeformular!$B$10:$M$109,9,FALSE)="ja",VLOOKUP($A62,Einzelkür!$B$8:$F$107,5,FALSE),""))</f>
        <v/>
      </c>
      <c r="H62" s="173" t="str">
        <f t="array" ref="H62">IF(ISERROR(VLOOKUP($A62,Anmeldeformular!$B$10:$M$109,10,FALSE)),"",IF(VLOOKUP($A62,Anmeldeformular!$B$10:$M$109,10,FALSE)&lt;&gt;"",VLOOKUP(VLOOKUP($A62,Anmeldeformular!$B$10:$M$109,10,FALSE),Datenabgleich!$D$31:$E$54,2,FALSE),""))</f>
        <v/>
      </c>
      <c r="I62" s="173" t="str">
        <f t="array" ref="I62">IF(ISERROR(VLOOKUP($A62,Anmeldeformular!$B$10:$M$109,11,FALSE)),"",IF(VLOOKUP($A62,Anmeldeformular!$B$10:$M$109,11,FALSE)&lt;&gt;"",VLOOKUP(VLOOKUP($A62,Anmeldeformular!$B$10:$M$109,11,FALSE),Datenabgleich!$G$31:$H$54,2,FALSE),""))</f>
        <v/>
      </c>
      <c r="J62" s="173" t="str">
        <f t="array" ref="J62">IF(ISERROR(VLOOKUP($A62,Anmeldeformular!$B$10:$M$109,12,FALSE)),"",IF(VLOOKUP($A62,Anmeldeformular!$B$10:$M$109,12,FALSE)&lt;&gt;"",VLOOKUP(VLOOKUP($A62,Anmeldeformular!$B$10:$M$109,12,FALSE),Datenabgleich!$J$31:$K$54,2,FALSE),""))</f>
        <v/>
      </c>
    </row>
    <row r="63" spans="1:10" x14ac:dyDescent="0.25">
      <c r="A63" s="173" t="str">
        <f t="array" ref="A63">IF(ISERROR(LARGE(Datenabgleich!$N$31:$N$130,Datenabgleich!$O92)),"",LARGE(Datenabgleich!$N$31:$N$130,Datenabgleich!$O92))</f>
        <v/>
      </c>
      <c r="B63" s="173" t="str">
        <f t="array" ref="B63">IF(ISERROR(VLOOKUP($A63,Anmeldeformular!$B$10:$M$109,2,FALSE)),"",VLOOKUP($A63,Anmeldeformular!$B$10:$M$109,2,FALSE))</f>
        <v/>
      </c>
      <c r="C63" s="173" t="str">
        <f t="array" ref="C63">IF(ISERROR(VLOOKUP($A63,Anmeldeformular!$B$10:$M$109,3,FALSE)),"",VLOOKUP($A63,Anmeldeformular!$B$10:$M$109,3,FALSE))</f>
        <v/>
      </c>
      <c r="D63" s="173" t="str">
        <f t="array" ref="D63">IF(ISERROR(VLOOKUP($A63,Anmeldeformular!$B$10:$M$109,4,FALSE)),"",VLOOKUP($A63,Anmeldeformular!$B$10:$M$109,4,FALSE))</f>
        <v/>
      </c>
      <c r="E63" s="212" t="str">
        <f t="array" ref="E63">IF(ISERROR(VLOOKUP($A63,Anmeldeformular!$B$10:$M$109,5,FALSE)),"",VLOOKUP($A63,Anmeldeformular!$B$10:$M$109,5,FALSE))</f>
        <v/>
      </c>
      <c r="F63" s="173" t="str">
        <f t="array" ref="F63">IF(ISERROR(VLOOKUP($A63,Anmeldeformular!$B$10:$M$109,6,FALSE)),"",VLOOKUP($A63,Anmeldeformular!$B$10:$M$109,6,FALSE))</f>
        <v/>
      </c>
      <c r="G63" s="173" t="str">
        <f t="array" ref="G63">IF(ISERROR(VLOOKUP($A63,Anmeldeformular!$B$10:$M$109,9,FALSE)),"",IF(VLOOKUP($A63,Anmeldeformular!$B$10:$M$109,9,FALSE)="ja",VLOOKUP($A63,Einzelkür!$B$8:$F$107,5,FALSE),""))</f>
        <v/>
      </c>
      <c r="H63" s="173" t="str">
        <f t="array" ref="H63">IF(ISERROR(VLOOKUP($A63,Anmeldeformular!$B$10:$M$109,10,FALSE)),"",IF(VLOOKUP($A63,Anmeldeformular!$B$10:$M$109,10,FALSE)&lt;&gt;"",VLOOKUP(VLOOKUP($A63,Anmeldeformular!$B$10:$M$109,10,FALSE),Datenabgleich!$D$31:$E$54,2,FALSE),""))</f>
        <v/>
      </c>
      <c r="I63" s="173" t="str">
        <f t="array" ref="I63">IF(ISERROR(VLOOKUP($A63,Anmeldeformular!$B$10:$M$109,11,FALSE)),"",IF(VLOOKUP($A63,Anmeldeformular!$B$10:$M$109,11,FALSE)&lt;&gt;"",VLOOKUP(VLOOKUP($A63,Anmeldeformular!$B$10:$M$109,11,FALSE),Datenabgleich!$G$31:$H$54,2,FALSE),""))</f>
        <v/>
      </c>
      <c r="J63" s="173" t="str">
        <f t="array" ref="J63">IF(ISERROR(VLOOKUP($A63,Anmeldeformular!$B$10:$M$109,12,FALSE)),"",IF(VLOOKUP($A63,Anmeldeformular!$B$10:$M$109,12,FALSE)&lt;&gt;"",VLOOKUP(VLOOKUP($A63,Anmeldeformular!$B$10:$M$109,12,FALSE),Datenabgleich!$J$31:$K$54,2,FALSE),""))</f>
        <v/>
      </c>
    </row>
    <row r="64" spans="1:10" x14ac:dyDescent="0.25">
      <c r="A64" s="173" t="str">
        <f t="array" ref="A64">IF(ISERROR(LARGE(Datenabgleich!$N$31:$N$130,Datenabgleich!$O93)),"",LARGE(Datenabgleich!$N$31:$N$130,Datenabgleich!$O93))</f>
        <v/>
      </c>
      <c r="B64" s="173" t="str">
        <f t="array" ref="B64">IF(ISERROR(VLOOKUP($A64,Anmeldeformular!$B$10:$M$109,2,FALSE)),"",VLOOKUP($A64,Anmeldeformular!$B$10:$M$109,2,FALSE))</f>
        <v/>
      </c>
      <c r="C64" s="173" t="str">
        <f t="array" ref="C64">IF(ISERROR(VLOOKUP($A64,Anmeldeformular!$B$10:$M$109,3,FALSE)),"",VLOOKUP($A64,Anmeldeformular!$B$10:$M$109,3,FALSE))</f>
        <v/>
      </c>
      <c r="D64" s="173" t="str">
        <f t="array" ref="D64">IF(ISERROR(VLOOKUP($A64,Anmeldeformular!$B$10:$M$109,4,FALSE)),"",VLOOKUP($A64,Anmeldeformular!$B$10:$M$109,4,FALSE))</f>
        <v/>
      </c>
      <c r="E64" s="212" t="str">
        <f t="array" ref="E64">IF(ISERROR(VLOOKUP($A64,Anmeldeformular!$B$10:$M$109,5,FALSE)),"",VLOOKUP($A64,Anmeldeformular!$B$10:$M$109,5,FALSE))</f>
        <v/>
      </c>
      <c r="F64" s="173" t="str">
        <f t="array" ref="F64">IF(ISERROR(VLOOKUP($A64,Anmeldeformular!$B$10:$M$109,6,FALSE)),"",VLOOKUP($A64,Anmeldeformular!$B$10:$M$109,6,FALSE))</f>
        <v/>
      </c>
      <c r="G64" s="173" t="str">
        <f t="array" ref="G64">IF(ISERROR(VLOOKUP($A64,Anmeldeformular!$B$10:$M$109,9,FALSE)),"",IF(VLOOKUP($A64,Anmeldeformular!$B$10:$M$109,9,FALSE)="ja",VLOOKUP($A64,Einzelkür!$B$8:$F$107,5,FALSE),""))</f>
        <v/>
      </c>
      <c r="H64" s="173" t="str">
        <f t="array" ref="H64">IF(ISERROR(VLOOKUP($A64,Anmeldeformular!$B$10:$M$109,10,FALSE)),"",IF(VLOOKUP($A64,Anmeldeformular!$B$10:$M$109,10,FALSE)&lt;&gt;"",VLOOKUP(VLOOKUP($A64,Anmeldeformular!$B$10:$M$109,10,FALSE),Datenabgleich!$D$31:$E$54,2,FALSE),""))</f>
        <v/>
      </c>
      <c r="I64" s="173" t="str">
        <f t="array" ref="I64">IF(ISERROR(VLOOKUP($A64,Anmeldeformular!$B$10:$M$109,11,FALSE)),"",IF(VLOOKUP($A64,Anmeldeformular!$B$10:$M$109,11,FALSE)&lt;&gt;"",VLOOKUP(VLOOKUP($A64,Anmeldeformular!$B$10:$M$109,11,FALSE),Datenabgleich!$G$31:$H$54,2,FALSE),""))</f>
        <v/>
      </c>
      <c r="J64" s="173" t="str">
        <f t="array" ref="J64">IF(ISERROR(VLOOKUP($A64,Anmeldeformular!$B$10:$M$109,12,FALSE)),"",IF(VLOOKUP($A64,Anmeldeformular!$B$10:$M$109,12,FALSE)&lt;&gt;"",VLOOKUP(VLOOKUP($A64,Anmeldeformular!$B$10:$M$109,12,FALSE),Datenabgleich!$J$31:$K$54,2,FALSE),""))</f>
        <v/>
      </c>
    </row>
    <row r="65" spans="1:10" x14ac:dyDescent="0.25">
      <c r="A65" s="173" t="str">
        <f t="array" ref="A65">IF(ISERROR(LARGE(Datenabgleich!$N$31:$N$130,Datenabgleich!$O94)),"",LARGE(Datenabgleich!$N$31:$N$130,Datenabgleich!$O94))</f>
        <v/>
      </c>
      <c r="B65" s="173" t="str">
        <f t="array" ref="B65">IF(ISERROR(VLOOKUP($A65,Anmeldeformular!$B$10:$M$109,2,FALSE)),"",VLOOKUP($A65,Anmeldeformular!$B$10:$M$109,2,FALSE))</f>
        <v/>
      </c>
      <c r="C65" s="173" t="str">
        <f t="array" ref="C65">IF(ISERROR(VLOOKUP($A65,Anmeldeformular!$B$10:$M$109,3,FALSE)),"",VLOOKUP($A65,Anmeldeformular!$B$10:$M$109,3,FALSE))</f>
        <v/>
      </c>
      <c r="D65" s="173" t="str">
        <f t="array" ref="D65">IF(ISERROR(VLOOKUP($A65,Anmeldeformular!$B$10:$M$109,4,FALSE)),"",VLOOKUP($A65,Anmeldeformular!$B$10:$M$109,4,FALSE))</f>
        <v/>
      </c>
      <c r="E65" s="212" t="str">
        <f t="array" ref="E65">IF(ISERROR(VLOOKUP($A65,Anmeldeformular!$B$10:$M$109,5,FALSE)),"",VLOOKUP($A65,Anmeldeformular!$B$10:$M$109,5,FALSE))</f>
        <v/>
      </c>
      <c r="F65" s="173" t="str">
        <f t="array" ref="F65">IF(ISERROR(VLOOKUP($A65,Anmeldeformular!$B$10:$M$109,6,FALSE)),"",VLOOKUP($A65,Anmeldeformular!$B$10:$M$109,6,FALSE))</f>
        <v/>
      </c>
      <c r="G65" s="173" t="str">
        <f t="array" ref="G65">IF(ISERROR(VLOOKUP($A65,Anmeldeformular!$B$10:$M$109,9,FALSE)),"",IF(VLOOKUP($A65,Anmeldeformular!$B$10:$M$109,9,FALSE)="ja",VLOOKUP($A65,Einzelkür!$B$8:$F$107,5,FALSE),""))</f>
        <v/>
      </c>
      <c r="H65" s="173" t="str">
        <f t="array" ref="H65">IF(ISERROR(VLOOKUP($A65,Anmeldeformular!$B$10:$M$109,10,FALSE)),"",IF(VLOOKUP($A65,Anmeldeformular!$B$10:$M$109,10,FALSE)&lt;&gt;"",VLOOKUP(VLOOKUP($A65,Anmeldeformular!$B$10:$M$109,10,FALSE),Datenabgleich!$D$31:$E$54,2,FALSE),""))</f>
        <v/>
      </c>
      <c r="I65" s="173" t="str">
        <f t="array" ref="I65">IF(ISERROR(VLOOKUP($A65,Anmeldeformular!$B$10:$M$109,11,FALSE)),"",IF(VLOOKUP($A65,Anmeldeformular!$B$10:$M$109,11,FALSE)&lt;&gt;"",VLOOKUP(VLOOKUP($A65,Anmeldeformular!$B$10:$M$109,11,FALSE),Datenabgleich!$G$31:$H$54,2,FALSE),""))</f>
        <v/>
      </c>
      <c r="J65" s="173" t="str">
        <f t="array" ref="J65">IF(ISERROR(VLOOKUP($A65,Anmeldeformular!$B$10:$M$109,12,FALSE)),"",IF(VLOOKUP($A65,Anmeldeformular!$B$10:$M$109,12,FALSE)&lt;&gt;"",VLOOKUP(VLOOKUP($A65,Anmeldeformular!$B$10:$M$109,12,FALSE),Datenabgleich!$J$31:$K$54,2,FALSE),""))</f>
        <v/>
      </c>
    </row>
    <row r="66" spans="1:10" x14ac:dyDescent="0.25">
      <c r="A66" s="173" t="str">
        <f t="array" ref="A66">IF(ISERROR(LARGE(Datenabgleich!$N$31:$N$130,Datenabgleich!$O95)),"",LARGE(Datenabgleich!$N$31:$N$130,Datenabgleich!$O95))</f>
        <v/>
      </c>
      <c r="B66" s="173" t="str">
        <f t="array" ref="B66">IF(ISERROR(VLOOKUP($A66,Anmeldeformular!$B$10:$M$109,2,FALSE)),"",VLOOKUP($A66,Anmeldeformular!$B$10:$M$109,2,FALSE))</f>
        <v/>
      </c>
      <c r="C66" s="173" t="str">
        <f t="array" ref="C66">IF(ISERROR(VLOOKUP($A66,Anmeldeformular!$B$10:$M$109,3,FALSE)),"",VLOOKUP($A66,Anmeldeformular!$B$10:$M$109,3,FALSE))</f>
        <v/>
      </c>
      <c r="D66" s="173" t="str">
        <f t="array" ref="D66">IF(ISERROR(VLOOKUP($A66,Anmeldeformular!$B$10:$M$109,4,FALSE)),"",VLOOKUP($A66,Anmeldeformular!$B$10:$M$109,4,FALSE))</f>
        <v/>
      </c>
      <c r="E66" s="212" t="str">
        <f t="array" ref="E66">IF(ISERROR(VLOOKUP($A66,Anmeldeformular!$B$10:$M$109,5,FALSE)),"",VLOOKUP($A66,Anmeldeformular!$B$10:$M$109,5,FALSE))</f>
        <v/>
      </c>
      <c r="F66" s="173" t="str">
        <f t="array" ref="F66">IF(ISERROR(VLOOKUP($A66,Anmeldeformular!$B$10:$M$109,6,FALSE)),"",VLOOKUP($A66,Anmeldeformular!$B$10:$M$109,6,FALSE))</f>
        <v/>
      </c>
      <c r="G66" s="173" t="str">
        <f t="array" ref="G66">IF(ISERROR(VLOOKUP($A66,Anmeldeformular!$B$10:$M$109,9,FALSE)),"",IF(VLOOKUP($A66,Anmeldeformular!$B$10:$M$109,9,FALSE)="ja",VLOOKUP($A66,Einzelkür!$B$8:$F$107,5,FALSE),""))</f>
        <v/>
      </c>
      <c r="H66" s="173" t="str">
        <f t="array" ref="H66">IF(ISERROR(VLOOKUP($A66,Anmeldeformular!$B$10:$M$109,10,FALSE)),"",IF(VLOOKUP($A66,Anmeldeformular!$B$10:$M$109,10,FALSE)&lt;&gt;"",VLOOKUP(VLOOKUP($A66,Anmeldeformular!$B$10:$M$109,10,FALSE),Datenabgleich!$D$31:$E$54,2,FALSE),""))</f>
        <v/>
      </c>
      <c r="I66" s="173" t="str">
        <f t="array" ref="I66">IF(ISERROR(VLOOKUP($A66,Anmeldeformular!$B$10:$M$109,11,FALSE)),"",IF(VLOOKUP($A66,Anmeldeformular!$B$10:$M$109,11,FALSE)&lt;&gt;"",VLOOKUP(VLOOKUP($A66,Anmeldeformular!$B$10:$M$109,11,FALSE),Datenabgleich!$G$31:$H$54,2,FALSE),""))</f>
        <v/>
      </c>
      <c r="J66" s="173" t="str">
        <f t="array" ref="J66">IF(ISERROR(VLOOKUP($A66,Anmeldeformular!$B$10:$M$109,12,FALSE)),"",IF(VLOOKUP($A66,Anmeldeformular!$B$10:$M$109,12,FALSE)&lt;&gt;"",VLOOKUP(VLOOKUP($A66,Anmeldeformular!$B$10:$M$109,12,FALSE),Datenabgleich!$J$31:$K$54,2,FALSE),""))</f>
        <v/>
      </c>
    </row>
    <row r="67" spans="1:10" x14ac:dyDescent="0.25">
      <c r="A67" s="173" t="str">
        <f t="array" ref="A67">IF(ISERROR(LARGE(Datenabgleich!$N$31:$N$130,Datenabgleich!$O96)),"",LARGE(Datenabgleich!$N$31:$N$130,Datenabgleich!$O96))</f>
        <v/>
      </c>
      <c r="B67" s="173" t="str">
        <f t="array" ref="B67">IF(ISERROR(VLOOKUP($A67,Anmeldeformular!$B$10:$M$109,2,FALSE)),"",VLOOKUP($A67,Anmeldeformular!$B$10:$M$109,2,FALSE))</f>
        <v/>
      </c>
      <c r="C67" s="173" t="str">
        <f t="array" ref="C67">IF(ISERROR(VLOOKUP($A67,Anmeldeformular!$B$10:$M$109,3,FALSE)),"",VLOOKUP($A67,Anmeldeformular!$B$10:$M$109,3,FALSE))</f>
        <v/>
      </c>
      <c r="D67" s="173" t="str">
        <f t="array" ref="D67">IF(ISERROR(VLOOKUP($A67,Anmeldeformular!$B$10:$M$109,4,FALSE)),"",VLOOKUP($A67,Anmeldeformular!$B$10:$M$109,4,FALSE))</f>
        <v/>
      </c>
      <c r="E67" s="212" t="str">
        <f t="array" ref="E67">IF(ISERROR(VLOOKUP($A67,Anmeldeformular!$B$10:$M$109,5,FALSE)),"",VLOOKUP($A67,Anmeldeformular!$B$10:$M$109,5,FALSE))</f>
        <v/>
      </c>
      <c r="F67" s="173" t="str">
        <f t="array" ref="F67">IF(ISERROR(VLOOKUP($A67,Anmeldeformular!$B$10:$M$109,6,FALSE)),"",VLOOKUP($A67,Anmeldeformular!$B$10:$M$109,6,FALSE))</f>
        <v/>
      </c>
      <c r="G67" s="173" t="str">
        <f t="array" ref="G67">IF(ISERROR(VLOOKUP($A67,Anmeldeformular!$B$10:$M$109,9,FALSE)),"",IF(VLOOKUP($A67,Anmeldeformular!$B$10:$M$109,9,FALSE)="ja",VLOOKUP($A67,Einzelkür!$B$8:$F$107,5,FALSE),""))</f>
        <v/>
      </c>
      <c r="H67" s="173" t="str">
        <f t="array" ref="H67">IF(ISERROR(VLOOKUP($A67,Anmeldeformular!$B$10:$M$109,10,FALSE)),"",IF(VLOOKUP($A67,Anmeldeformular!$B$10:$M$109,10,FALSE)&lt;&gt;"",VLOOKUP(VLOOKUP($A67,Anmeldeformular!$B$10:$M$109,10,FALSE),Datenabgleich!$D$31:$E$54,2,FALSE),""))</f>
        <v/>
      </c>
      <c r="I67" s="173" t="str">
        <f t="array" ref="I67">IF(ISERROR(VLOOKUP($A67,Anmeldeformular!$B$10:$M$109,11,FALSE)),"",IF(VLOOKUP($A67,Anmeldeformular!$B$10:$M$109,11,FALSE)&lt;&gt;"",VLOOKUP(VLOOKUP($A67,Anmeldeformular!$B$10:$M$109,11,FALSE),Datenabgleich!$G$31:$H$54,2,FALSE),""))</f>
        <v/>
      </c>
      <c r="J67" s="173" t="str">
        <f t="array" ref="J67">IF(ISERROR(VLOOKUP($A67,Anmeldeformular!$B$10:$M$109,12,FALSE)),"",IF(VLOOKUP($A67,Anmeldeformular!$B$10:$M$109,12,FALSE)&lt;&gt;"",VLOOKUP(VLOOKUP($A67,Anmeldeformular!$B$10:$M$109,12,FALSE),Datenabgleich!$J$31:$K$54,2,FALSE),""))</f>
        <v/>
      </c>
    </row>
    <row r="68" spans="1:10" x14ac:dyDescent="0.25">
      <c r="A68" s="173" t="str">
        <f t="array" ref="A68">IF(ISERROR(LARGE(Datenabgleich!$N$31:$N$130,Datenabgleich!$O97)),"",LARGE(Datenabgleich!$N$31:$N$130,Datenabgleich!$O97))</f>
        <v/>
      </c>
      <c r="B68" s="173" t="str">
        <f t="array" ref="B68">IF(ISERROR(VLOOKUP($A68,Anmeldeformular!$B$10:$M$109,2,FALSE)),"",VLOOKUP($A68,Anmeldeformular!$B$10:$M$109,2,FALSE))</f>
        <v/>
      </c>
      <c r="C68" s="173" t="str">
        <f t="array" ref="C68">IF(ISERROR(VLOOKUP($A68,Anmeldeformular!$B$10:$M$109,3,FALSE)),"",VLOOKUP($A68,Anmeldeformular!$B$10:$M$109,3,FALSE))</f>
        <v/>
      </c>
      <c r="D68" s="173" t="str">
        <f t="array" ref="D68">IF(ISERROR(VLOOKUP($A68,Anmeldeformular!$B$10:$M$109,4,FALSE)),"",VLOOKUP($A68,Anmeldeformular!$B$10:$M$109,4,FALSE))</f>
        <v/>
      </c>
      <c r="E68" s="212" t="str">
        <f t="array" ref="E68">IF(ISERROR(VLOOKUP($A68,Anmeldeformular!$B$10:$M$109,5,FALSE)),"",VLOOKUP($A68,Anmeldeformular!$B$10:$M$109,5,FALSE))</f>
        <v/>
      </c>
      <c r="F68" s="173" t="str">
        <f t="array" ref="F68">IF(ISERROR(VLOOKUP($A68,Anmeldeformular!$B$10:$M$109,6,FALSE)),"",VLOOKUP($A68,Anmeldeformular!$B$10:$M$109,6,FALSE))</f>
        <v/>
      </c>
      <c r="G68" s="173" t="str">
        <f t="array" ref="G68">IF(ISERROR(VLOOKUP($A68,Anmeldeformular!$B$10:$M$109,9,FALSE)),"",IF(VLOOKUP($A68,Anmeldeformular!$B$10:$M$109,9,FALSE)="ja",VLOOKUP($A68,Einzelkür!$B$8:$F$107,5,FALSE),""))</f>
        <v/>
      </c>
      <c r="H68" s="173" t="str">
        <f t="array" ref="H68">IF(ISERROR(VLOOKUP($A68,Anmeldeformular!$B$10:$M$109,10,FALSE)),"",IF(VLOOKUP($A68,Anmeldeformular!$B$10:$M$109,10,FALSE)&lt;&gt;"",VLOOKUP(VLOOKUP($A68,Anmeldeformular!$B$10:$M$109,10,FALSE),Datenabgleich!$D$31:$E$54,2,FALSE),""))</f>
        <v/>
      </c>
      <c r="I68" s="173" t="str">
        <f t="array" ref="I68">IF(ISERROR(VLOOKUP($A68,Anmeldeformular!$B$10:$M$109,11,FALSE)),"",IF(VLOOKUP($A68,Anmeldeformular!$B$10:$M$109,11,FALSE)&lt;&gt;"",VLOOKUP(VLOOKUP($A68,Anmeldeformular!$B$10:$M$109,11,FALSE),Datenabgleich!$G$31:$H$54,2,FALSE),""))</f>
        <v/>
      </c>
      <c r="J68" s="173" t="str">
        <f t="array" ref="J68">IF(ISERROR(VLOOKUP($A68,Anmeldeformular!$B$10:$M$109,12,FALSE)),"",IF(VLOOKUP($A68,Anmeldeformular!$B$10:$M$109,12,FALSE)&lt;&gt;"",VLOOKUP(VLOOKUP($A68,Anmeldeformular!$B$10:$M$109,12,FALSE),Datenabgleich!$J$31:$K$54,2,FALSE),""))</f>
        <v/>
      </c>
    </row>
    <row r="69" spans="1:10" x14ac:dyDescent="0.25">
      <c r="A69" s="173" t="str">
        <f t="array" ref="A69">IF(ISERROR(LARGE(Datenabgleich!$N$31:$N$130,Datenabgleich!$O98)),"",LARGE(Datenabgleich!$N$31:$N$130,Datenabgleich!$O98))</f>
        <v/>
      </c>
      <c r="B69" s="173" t="str">
        <f t="array" ref="B69">IF(ISERROR(VLOOKUP($A69,Anmeldeformular!$B$10:$M$109,2,FALSE)),"",VLOOKUP($A69,Anmeldeformular!$B$10:$M$109,2,FALSE))</f>
        <v/>
      </c>
      <c r="C69" s="173" t="str">
        <f t="array" ref="C69">IF(ISERROR(VLOOKUP($A69,Anmeldeformular!$B$10:$M$109,3,FALSE)),"",VLOOKUP($A69,Anmeldeformular!$B$10:$M$109,3,FALSE))</f>
        <v/>
      </c>
      <c r="D69" s="173" t="str">
        <f t="array" ref="D69">IF(ISERROR(VLOOKUP($A69,Anmeldeformular!$B$10:$M$109,4,FALSE)),"",VLOOKUP($A69,Anmeldeformular!$B$10:$M$109,4,FALSE))</f>
        <v/>
      </c>
      <c r="E69" s="212" t="str">
        <f t="array" ref="E69">IF(ISERROR(VLOOKUP($A69,Anmeldeformular!$B$10:$M$109,5,FALSE)),"",VLOOKUP($A69,Anmeldeformular!$B$10:$M$109,5,FALSE))</f>
        <v/>
      </c>
      <c r="F69" s="173" t="str">
        <f t="array" ref="F69">IF(ISERROR(VLOOKUP($A69,Anmeldeformular!$B$10:$M$109,6,FALSE)),"",VLOOKUP($A69,Anmeldeformular!$B$10:$M$109,6,FALSE))</f>
        <v/>
      </c>
      <c r="G69" s="173" t="str">
        <f t="array" ref="G69">IF(ISERROR(VLOOKUP($A69,Anmeldeformular!$B$10:$M$109,9,FALSE)),"",IF(VLOOKUP($A69,Anmeldeformular!$B$10:$M$109,9,FALSE)="ja",VLOOKUP($A69,Einzelkür!$B$8:$F$107,5,FALSE),""))</f>
        <v/>
      </c>
      <c r="H69" s="173" t="str">
        <f t="array" ref="H69">IF(ISERROR(VLOOKUP($A69,Anmeldeformular!$B$10:$M$109,10,FALSE)),"",IF(VLOOKUP($A69,Anmeldeformular!$B$10:$M$109,10,FALSE)&lt;&gt;"",VLOOKUP(VLOOKUP($A69,Anmeldeformular!$B$10:$M$109,10,FALSE),Datenabgleich!$D$31:$E$54,2,FALSE),""))</f>
        <v/>
      </c>
      <c r="I69" s="173" t="str">
        <f t="array" ref="I69">IF(ISERROR(VLOOKUP($A69,Anmeldeformular!$B$10:$M$109,11,FALSE)),"",IF(VLOOKUP($A69,Anmeldeformular!$B$10:$M$109,11,FALSE)&lt;&gt;"",VLOOKUP(VLOOKUP($A69,Anmeldeformular!$B$10:$M$109,11,FALSE),Datenabgleich!$G$31:$H$54,2,FALSE),""))</f>
        <v/>
      </c>
      <c r="J69" s="173" t="str">
        <f t="array" ref="J69">IF(ISERROR(VLOOKUP($A69,Anmeldeformular!$B$10:$M$109,12,FALSE)),"",IF(VLOOKUP($A69,Anmeldeformular!$B$10:$M$109,12,FALSE)&lt;&gt;"",VLOOKUP(VLOOKUP($A69,Anmeldeformular!$B$10:$M$109,12,FALSE),Datenabgleich!$J$31:$K$54,2,FALSE),""))</f>
        <v/>
      </c>
    </row>
    <row r="70" spans="1:10" x14ac:dyDescent="0.25">
      <c r="A70" s="173" t="str">
        <f t="array" ref="A70">IF(ISERROR(LARGE(Datenabgleich!$N$31:$N$130,Datenabgleich!$O99)),"",LARGE(Datenabgleich!$N$31:$N$130,Datenabgleich!$O99))</f>
        <v/>
      </c>
      <c r="B70" s="173" t="str">
        <f t="array" ref="B70">IF(ISERROR(VLOOKUP($A70,Anmeldeformular!$B$10:$M$109,2,FALSE)),"",VLOOKUP($A70,Anmeldeformular!$B$10:$M$109,2,FALSE))</f>
        <v/>
      </c>
      <c r="C70" s="173" t="str">
        <f t="array" ref="C70">IF(ISERROR(VLOOKUP($A70,Anmeldeformular!$B$10:$M$109,3,FALSE)),"",VLOOKUP($A70,Anmeldeformular!$B$10:$M$109,3,FALSE))</f>
        <v/>
      </c>
      <c r="D70" s="173" t="str">
        <f t="array" ref="D70">IF(ISERROR(VLOOKUP($A70,Anmeldeformular!$B$10:$M$109,4,FALSE)),"",VLOOKUP($A70,Anmeldeformular!$B$10:$M$109,4,FALSE))</f>
        <v/>
      </c>
      <c r="E70" s="212" t="str">
        <f t="array" ref="E70">IF(ISERROR(VLOOKUP($A70,Anmeldeformular!$B$10:$M$109,5,FALSE)),"",VLOOKUP($A70,Anmeldeformular!$B$10:$M$109,5,FALSE))</f>
        <v/>
      </c>
      <c r="F70" s="173" t="str">
        <f t="array" ref="F70">IF(ISERROR(VLOOKUP($A70,Anmeldeformular!$B$10:$M$109,6,FALSE)),"",VLOOKUP($A70,Anmeldeformular!$B$10:$M$109,6,FALSE))</f>
        <v/>
      </c>
      <c r="G70" s="173" t="str">
        <f t="array" ref="G70">IF(ISERROR(VLOOKUP($A70,Anmeldeformular!$B$10:$M$109,9,FALSE)),"",IF(VLOOKUP($A70,Anmeldeformular!$B$10:$M$109,9,FALSE)="ja",VLOOKUP($A70,Einzelkür!$B$8:$F$107,5,FALSE),""))</f>
        <v/>
      </c>
      <c r="H70" s="173" t="str">
        <f t="array" ref="H70">IF(ISERROR(VLOOKUP($A70,Anmeldeformular!$B$10:$M$109,10,FALSE)),"",IF(VLOOKUP($A70,Anmeldeformular!$B$10:$M$109,10,FALSE)&lt;&gt;"",VLOOKUP(VLOOKUP($A70,Anmeldeformular!$B$10:$M$109,10,FALSE),Datenabgleich!$D$31:$E$54,2,FALSE),""))</f>
        <v/>
      </c>
      <c r="I70" s="173" t="str">
        <f t="array" ref="I70">IF(ISERROR(VLOOKUP($A70,Anmeldeformular!$B$10:$M$109,11,FALSE)),"",IF(VLOOKUP($A70,Anmeldeformular!$B$10:$M$109,11,FALSE)&lt;&gt;"",VLOOKUP(VLOOKUP($A70,Anmeldeformular!$B$10:$M$109,11,FALSE),Datenabgleich!$G$31:$H$54,2,FALSE),""))</f>
        <v/>
      </c>
      <c r="J70" s="173" t="str">
        <f t="array" ref="J70">IF(ISERROR(VLOOKUP($A70,Anmeldeformular!$B$10:$M$109,12,FALSE)),"",IF(VLOOKUP($A70,Anmeldeformular!$B$10:$M$109,12,FALSE)&lt;&gt;"",VLOOKUP(VLOOKUP($A70,Anmeldeformular!$B$10:$M$109,12,FALSE),Datenabgleich!$J$31:$K$54,2,FALSE),""))</f>
        <v/>
      </c>
    </row>
    <row r="71" spans="1:10" x14ac:dyDescent="0.25">
      <c r="A71" s="173" t="str">
        <f t="array" ref="A71">IF(ISERROR(LARGE(Datenabgleich!$N$31:$N$130,Datenabgleich!$O100)),"",LARGE(Datenabgleich!$N$31:$N$130,Datenabgleich!$O100))</f>
        <v/>
      </c>
      <c r="B71" s="173" t="str">
        <f t="array" ref="B71">IF(ISERROR(VLOOKUP($A71,Anmeldeformular!$B$10:$M$109,2,FALSE)),"",VLOOKUP($A71,Anmeldeformular!$B$10:$M$109,2,FALSE))</f>
        <v/>
      </c>
      <c r="C71" s="173" t="str">
        <f t="array" ref="C71">IF(ISERROR(VLOOKUP($A71,Anmeldeformular!$B$10:$M$109,3,FALSE)),"",VLOOKUP($A71,Anmeldeformular!$B$10:$M$109,3,FALSE))</f>
        <v/>
      </c>
      <c r="D71" s="173" t="str">
        <f t="array" ref="D71">IF(ISERROR(VLOOKUP($A71,Anmeldeformular!$B$10:$M$109,4,FALSE)),"",VLOOKUP($A71,Anmeldeformular!$B$10:$M$109,4,FALSE))</f>
        <v/>
      </c>
      <c r="E71" s="212" t="str">
        <f t="array" ref="E71">IF(ISERROR(VLOOKUP($A71,Anmeldeformular!$B$10:$M$109,5,FALSE)),"",VLOOKUP($A71,Anmeldeformular!$B$10:$M$109,5,FALSE))</f>
        <v/>
      </c>
      <c r="F71" s="173" t="str">
        <f t="array" ref="F71">IF(ISERROR(VLOOKUP($A71,Anmeldeformular!$B$10:$M$109,6,FALSE)),"",VLOOKUP($A71,Anmeldeformular!$B$10:$M$109,6,FALSE))</f>
        <v/>
      </c>
      <c r="G71" s="173" t="str">
        <f t="array" ref="G71">IF(ISERROR(VLOOKUP($A71,Anmeldeformular!$B$10:$M$109,9,FALSE)),"",IF(VLOOKUP($A71,Anmeldeformular!$B$10:$M$109,9,FALSE)="ja",VLOOKUP($A71,Einzelkür!$B$8:$F$107,5,FALSE),""))</f>
        <v/>
      </c>
      <c r="H71" s="173" t="str">
        <f t="array" ref="H71">IF(ISERROR(VLOOKUP($A71,Anmeldeformular!$B$10:$M$109,10,FALSE)),"",IF(VLOOKUP($A71,Anmeldeformular!$B$10:$M$109,10,FALSE)&lt;&gt;"",VLOOKUP(VLOOKUP($A71,Anmeldeformular!$B$10:$M$109,10,FALSE),Datenabgleich!$D$31:$E$54,2,FALSE),""))</f>
        <v/>
      </c>
      <c r="I71" s="173" t="str">
        <f t="array" ref="I71">IF(ISERROR(VLOOKUP($A71,Anmeldeformular!$B$10:$M$109,11,FALSE)),"",IF(VLOOKUP($A71,Anmeldeformular!$B$10:$M$109,11,FALSE)&lt;&gt;"",VLOOKUP(VLOOKUP($A71,Anmeldeformular!$B$10:$M$109,11,FALSE),Datenabgleich!$G$31:$H$54,2,FALSE),""))</f>
        <v/>
      </c>
      <c r="J71" s="173" t="str">
        <f t="array" ref="J71">IF(ISERROR(VLOOKUP($A71,Anmeldeformular!$B$10:$M$109,12,FALSE)),"",IF(VLOOKUP($A71,Anmeldeformular!$B$10:$M$109,12,FALSE)&lt;&gt;"",VLOOKUP(VLOOKUP($A71,Anmeldeformular!$B$10:$M$109,12,FALSE),Datenabgleich!$J$31:$K$54,2,FALSE),""))</f>
        <v/>
      </c>
    </row>
    <row r="72" spans="1:10" x14ac:dyDescent="0.25">
      <c r="A72" s="173" t="str">
        <f t="array" ref="A72">IF(ISERROR(LARGE(Datenabgleich!$N$31:$N$130,Datenabgleich!$O101)),"",LARGE(Datenabgleich!$N$31:$N$130,Datenabgleich!$O101))</f>
        <v/>
      </c>
      <c r="B72" s="173" t="str">
        <f t="array" ref="B72">IF(ISERROR(VLOOKUP($A72,Anmeldeformular!$B$10:$M$109,2,FALSE)),"",VLOOKUP($A72,Anmeldeformular!$B$10:$M$109,2,FALSE))</f>
        <v/>
      </c>
      <c r="C72" s="173" t="str">
        <f t="array" ref="C72">IF(ISERROR(VLOOKUP($A72,Anmeldeformular!$B$10:$M$109,3,FALSE)),"",VLOOKUP($A72,Anmeldeformular!$B$10:$M$109,3,FALSE))</f>
        <v/>
      </c>
      <c r="D72" s="173" t="str">
        <f t="array" ref="D72">IF(ISERROR(VLOOKUP($A72,Anmeldeformular!$B$10:$M$109,4,FALSE)),"",VLOOKUP($A72,Anmeldeformular!$B$10:$M$109,4,FALSE))</f>
        <v/>
      </c>
      <c r="E72" s="212" t="str">
        <f t="array" ref="E72">IF(ISERROR(VLOOKUP($A72,Anmeldeformular!$B$10:$M$109,5,FALSE)),"",VLOOKUP($A72,Anmeldeformular!$B$10:$M$109,5,FALSE))</f>
        <v/>
      </c>
      <c r="F72" s="173" t="str">
        <f t="array" ref="F72">IF(ISERROR(VLOOKUP($A72,Anmeldeformular!$B$10:$M$109,6,FALSE)),"",VLOOKUP($A72,Anmeldeformular!$B$10:$M$109,6,FALSE))</f>
        <v/>
      </c>
      <c r="G72" s="173" t="str">
        <f t="array" ref="G72">IF(ISERROR(VLOOKUP($A72,Anmeldeformular!$B$10:$M$109,9,FALSE)),"",IF(VLOOKUP($A72,Anmeldeformular!$B$10:$M$109,9,FALSE)="ja",VLOOKUP($A72,Einzelkür!$B$8:$F$107,5,FALSE),""))</f>
        <v/>
      </c>
      <c r="H72" s="173" t="str">
        <f t="array" ref="H72">IF(ISERROR(VLOOKUP($A72,Anmeldeformular!$B$10:$M$109,10,FALSE)),"",IF(VLOOKUP($A72,Anmeldeformular!$B$10:$M$109,10,FALSE)&lt;&gt;"",VLOOKUP(VLOOKUP($A72,Anmeldeformular!$B$10:$M$109,10,FALSE),Datenabgleich!$D$31:$E$54,2,FALSE),""))</f>
        <v/>
      </c>
      <c r="I72" s="173" t="str">
        <f t="array" ref="I72">IF(ISERROR(VLOOKUP($A72,Anmeldeformular!$B$10:$M$109,11,FALSE)),"",IF(VLOOKUP($A72,Anmeldeformular!$B$10:$M$109,11,FALSE)&lt;&gt;"",VLOOKUP(VLOOKUP($A72,Anmeldeformular!$B$10:$M$109,11,FALSE),Datenabgleich!$G$31:$H$54,2,FALSE),""))</f>
        <v/>
      </c>
      <c r="J72" s="173" t="str">
        <f t="array" ref="J72">IF(ISERROR(VLOOKUP($A72,Anmeldeformular!$B$10:$M$109,12,FALSE)),"",IF(VLOOKUP($A72,Anmeldeformular!$B$10:$M$109,12,FALSE)&lt;&gt;"",VLOOKUP(VLOOKUP($A72,Anmeldeformular!$B$10:$M$109,12,FALSE),Datenabgleich!$J$31:$K$54,2,FALSE),""))</f>
        <v/>
      </c>
    </row>
    <row r="73" spans="1:10" x14ac:dyDescent="0.25">
      <c r="A73" s="173" t="str">
        <f t="array" ref="A73">IF(ISERROR(LARGE(Datenabgleich!$N$31:$N$130,Datenabgleich!$O102)),"",LARGE(Datenabgleich!$N$31:$N$130,Datenabgleich!$O102))</f>
        <v/>
      </c>
      <c r="B73" s="173" t="str">
        <f t="array" ref="B73">IF(ISERROR(VLOOKUP($A73,Anmeldeformular!$B$10:$M$109,2,FALSE)),"",VLOOKUP($A73,Anmeldeformular!$B$10:$M$109,2,FALSE))</f>
        <v/>
      </c>
      <c r="C73" s="173" t="str">
        <f t="array" ref="C73">IF(ISERROR(VLOOKUP($A73,Anmeldeformular!$B$10:$M$109,3,FALSE)),"",VLOOKUP($A73,Anmeldeformular!$B$10:$M$109,3,FALSE))</f>
        <v/>
      </c>
      <c r="D73" s="173" t="str">
        <f t="array" ref="D73">IF(ISERROR(VLOOKUP($A73,Anmeldeformular!$B$10:$M$109,4,FALSE)),"",VLOOKUP($A73,Anmeldeformular!$B$10:$M$109,4,FALSE))</f>
        <v/>
      </c>
      <c r="E73" s="212" t="str">
        <f t="array" ref="E73">IF(ISERROR(VLOOKUP($A73,Anmeldeformular!$B$10:$M$109,5,FALSE)),"",VLOOKUP($A73,Anmeldeformular!$B$10:$M$109,5,FALSE))</f>
        <v/>
      </c>
      <c r="F73" s="173" t="str">
        <f t="array" ref="F73">IF(ISERROR(VLOOKUP($A73,Anmeldeformular!$B$10:$M$109,6,FALSE)),"",VLOOKUP($A73,Anmeldeformular!$B$10:$M$109,6,FALSE))</f>
        <v/>
      </c>
      <c r="G73" s="173" t="str">
        <f t="array" ref="G73">IF(ISERROR(VLOOKUP($A73,Anmeldeformular!$B$10:$M$109,9,FALSE)),"",IF(VLOOKUP($A73,Anmeldeformular!$B$10:$M$109,9,FALSE)="ja",VLOOKUP($A73,Einzelkür!$B$8:$F$107,5,FALSE),""))</f>
        <v/>
      </c>
      <c r="H73" s="173" t="str">
        <f t="array" ref="H73">IF(ISERROR(VLOOKUP($A73,Anmeldeformular!$B$10:$M$109,10,FALSE)),"",IF(VLOOKUP($A73,Anmeldeformular!$B$10:$M$109,10,FALSE)&lt;&gt;"",VLOOKUP(VLOOKUP($A73,Anmeldeformular!$B$10:$M$109,10,FALSE),Datenabgleich!$D$31:$E$54,2,FALSE),""))</f>
        <v/>
      </c>
      <c r="I73" s="173" t="str">
        <f t="array" ref="I73">IF(ISERROR(VLOOKUP($A73,Anmeldeformular!$B$10:$M$109,11,FALSE)),"",IF(VLOOKUP($A73,Anmeldeformular!$B$10:$M$109,11,FALSE)&lt;&gt;"",VLOOKUP(VLOOKUP($A73,Anmeldeformular!$B$10:$M$109,11,FALSE),Datenabgleich!$G$31:$H$54,2,FALSE),""))</f>
        <v/>
      </c>
      <c r="J73" s="173" t="str">
        <f t="array" ref="J73">IF(ISERROR(VLOOKUP($A73,Anmeldeformular!$B$10:$M$109,12,FALSE)),"",IF(VLOOKUP($A73,Anmeldeformular!$B$10:$M$109,12,FALSE)&lt;&gt;"",VLOOKUP(VLOOKUP($A73,Anmeldeformular!$B$10:$M$109,12,FALSE),Datenabgleich!$J$31:$K$54,2,FALSE),""))</f>
        <v/>
      </c>
    </row>
    <row r="74" spans="1:10" x14ac:dyDescent="0.25">
      <c r="A74" s="173" t="str">
        <f t="array" ref="A74">IF(ISERROR(LARGE(Datenabgleich!$N$31:$N$130,Datenabgleich!$O103)),"",LARGE(Datenabgleich!$N$31:$N$130,Datenabgleich!$O103))</f>
        <v/>
      </c>
      <c r="B74" s="173" t="str">
        <f t="array" ref="B74">IF(ISERROR(VLOOKUP($A74,Anmeldeformular!$B$10:$M$109,2,FALSE)),"",VLOOKUP($A74,Anmeldeformular!$B$10:$M$109,2,FALSE))</f>
        <v/>
      </c>
      <c r="C74" s="173" t="str">
        <f t="array" ref="C74">IF(ISERROR(VLOOKUP($A74,Anmeldeformular!$B$10:$M$109,3,FALSE)),"",VLOOKUP($A74,Anmeldeformular!$B$10:$M$109,3,FALSE))</f>
        <v/>
      </c>
      <c r="D74" s="173" t="str">
        <f t="array" ref="D74">IF(ISERROR(VLOOKUP($A74,Anmeldeformular!$B$10:$M$109,4,FALSE)),"",VLOOKUP($A74,Anmeldeformular!$B$10:$M$109,4,FALSE))</f>
        <v/>
      </c>
      <c r="E74" s="212" t="str">
        <f t="array" ref="E74">IF(ISERROR(VLOOKUP($A74,Anmeldeformular!$B$10:$M$109,5,FALSE)),"",VLOOKUP($A74,Anmeldeformular!$B$10:$M$109,5,FALSE))</f>
        <v/>
      </c>
      <c r="F74" s="173" t="str">
        <f t="array" ref="F74">IF(ISERROR(VLOOKUP($A74,Anmeldeformular!$B$10:$M$109,6,FALSE)),"",VLOOKUP($A74,Anmeldeformular!$B$10:$M$109,6,FALSE))</f>
        <v/>
      </c>
      <c r="G74" s="173" t="str">
        <f t="array" ref="G74">IF(ISERROR(VLOOKUP($A74,Anmeldeformular!$B$10:$M$109,9,FALSE)),"",IF(VLOOKUP($A74,Anmeldeformular!$B$10:$M$109,9,FALSE)="ja",VLOOKUP($A74,Einzelkür!$B$8:$F$107,5,FALSE),""))</f>
        <v/>
      </c>
      <c r="H74" s="173" t="str">
        <f t="array" ref="H74">IF(ISERROR(VLOOKUP($A74,Anmeldeformular!$B$10:$M$109,10,FALSE)),"",IF(VLOOKUP($A74,Anmeldeformular!$B$10:$M$109,10,FALSE)&lt;&gt;"",VLOOKUP(VLOOKUP($A74,Anmeldeformular!$B$10:$M$109,10,FALSE),Datenabgleich!$D$31:$E$54,2,FALSE),""))</f>
        <v/>
      </c>
      <c r="I74" s="173" t="str">
        <f t="array" ref="I74">IF(ISERROR(VLOOKUP($A74,Anmeldeformular!$B$10:$M$109,11,FALSE)),"",IF(VLOOKUP($A74,Anmeldeformular!$B$10:$M$109,11,FALSE)&lt;&gt;"",VLOOKUP(VLOOKUP($A74,Anmeldeformular!$B$10:$M$109,11,FALSE),Datenabgleich!$G$31:$H$54,2,FALSE),""))</f>
        <v/>
      </c>
      <c r="J74" s="173" t="str">
        <f t="array" ref="J74">IF(ISERROR(VLOOKUP($A74,Anmeldeformular!$B$10:$M$109,12,FALSE)),"",IF(VLOOKUP($A74,Anmeldeformular!$B$10:$M$109,12,FALSE)&lt;&gt;"",VLOOKUP(VLOOKUP($A74,Anmeldeformular!$B$10:$M$109,12,FALSE),Datenabgleich!$J$31:$K$54,2,FALSE),""))</f>
        <v/>
      </c>
    </row>
    <row r="75" spans="1:10" x14ac:dyDescent="0.25">
      <c r="A75" s="173" t="str">
        <f t="array" ref="A75">IF(ISERROR(LARGE(Datenabgleich!$N$31:$N$130,Datenabgleich!$O104)),"",LARGE(Datenabgleich!$N$31:$N$130,Datenabgleich!$O104))</f>
        <v/>
      </c>
      <c r="B75" s="173" t="str">
        <f t="array" ref="B75">IF(ISERROR(VLOOKUP($A75,Anmeldeformular!$B$10:$M$109,2,FALSE)),"",VLOOKUP($A75,Anmeldeformular!$B$10:$M$109,2,FALSE))</f>
        <v/>
      </c>
      <c r="C75" s="173" t="str">
        <f t="array" ref="C75">IF(ISERROR(VLOOKUP($A75,Anmeldeformular!$B$10:$M$109,3,FALSE)),"",VLOOKUP($A75,Anmeldeformular!$B$10:$M$109,3,FALSE))</f>
        <v/>
      </c>
      <c r="D75" s="173" t="str">
        <f t="array" ref="D75">IF(ISERROR(VLOOKUP($A75,Anmeldeformular!$B$10:$M$109,4,FALSE)),"",VLOOKUP($A75,Anmeldeformular!$B$10:$M$109,4,FALSE))</f>
        <v/>
      </c>
      <c r="E75" s="212" t="str">
        <f t="array" ref="E75">IF(ISERROR(VLOOKUP($A75,Anmeldeformular!$B$10:$M$109,5,FALSE)),"",VLOOKUP($A75,Anmeldeformular!$B$10:$M$109,5,FALSE))</f>
        <v/>
      </c>
      <c r="F75" s="173" t="str">
        <f t="array" ref="F75">IF(ISERROR(VLOOKUP($A75,Anmeldeformular!$B$10:$M$109,6,FALSE)),"",VLOOKUP($A75,Anmeldeformular!$B$10:$M$109,6,FALSE))</f>
        <v/>
      </c>
      <c r="G75" s="173" t="str">
        <f t="array" ref="G75">IF(ISERROR(VLOOKUP($A75,Anmeldeformular!$B$10:$M$109,9,FALSE)),"",IF(VLOOKUP($A75,Anmeldeformular!$B$10:$M$109,9,FALSE)="ja",VLOOKUP($A75,Einzelkür!$B$8:$F$107,5,FALSE),""))</f>
        <v/>
      </c>
      <c r="H75" s="173" t="str">
        <f t="array" ref="H75">IF(ISERROR(VLOOKUP($A75,Anmeldeformular!$B$10:$M$109,10,FALSE)),"",IF(VLOOKUP($A75,Anmeldeformular!$B$10:$M$109,10,FALSE)&lt;&gt;"",VLOOKUP(VLOOKUP($A75,Anmeldeformular!$B$10:$M$109,10,FALSE),Datenabgleich!$D$31:$E$54,2,FALSE),""))</f>
        <v/>
      </c>
      <c r="I75" s="173" t="str">
        <f t="array" ref="I75">IF(ISERROR(VLOOKUP($A75,Anmeldeformular!$B$10:$M$109,11,FALSE)),"",IF(VLOOKUP($A75,Anmeldeformular!$B$10:$M$109,11,FALSE)&lt;&gt;"",VLOOKUP(VLOOKUP($A75,Anmeldeformular!$B$10:$M$109,11,FALSE),Datenabgleich!$G$31:$H$54,2,FALSE),""))</f>
        <v/>
      </c>
      <c r="J75" s="173" t="str">
        <f t="array" ref="J75">IF(ISERROR(VLOOKUP($A75,Anmeldeformular!$B$10:$M$109,12,FALSE)),"",IF(VLOOKUP($A75,Anmeldeformular!$B$10:$M$109,12,FALSE)&lt;&gt;"",VLOOKUP(VLOOKUP($A75,Anmeldeformular!$B$10:$M$109,12,FALSE),Datenabgleich!$J$31:$K$54,2,FALSE),""))</f>
        <v/>
      </c>
    </row>
    <row r="76" spans="1:10" x14ac:dyDescent="0.25">
      <c r="A76" s="173" t="str">
        <f t="array" ref="A76">IF(ISERROR(LARGE(Datenabgleich!$N$31:$N$130,Datenabgleich!$O105)),"",LARGE(Datenabgleich!$N$31:$N$130,Datenabgleich!$O105))</f>
        <v/>
      </c>
      <c r="B76" s="173" t="str">
        <f t="array" ref="B76">IF(ISERROR(VLOOKUP($A76,Anmeldeformular!$B$10:$M$109,2,FALSE)),"",VLOOKUP($A76,Anmeldeformular!$B$10:$M$109,2,FALSE))</f>
        <v/>
      </c>
      <c r="C76" s="173" t="str">
        <f t="array" ref="C76">IF(ISERROR(VLOOKUP($A76,Anmeldeformular!$B$10:$M$109,3,FALSE)),"",VLOOKUP($A76,Anmeldeformular!$B$10:$M$109,3,FALSE))</f>
        <v/>
      </c>
      <c r="D76" s="173" t="str">
        <f t="array" ref="D76">IF(ISERROR(VLOOKUP($A76,Anmeldeformular!$B$10:$M$109,4,FALSE)),"",VLOOKUP($A76,Anmeldeformular!$B$10:$M$109,4,FALSE))</f>
        <v/>
      </c>
      <c r="E76" s="212" t="str">
        <f t="array" ref="E76">IF(ISERROR(VLOOKUP($A76,Anmeldeformular!$B$10:$M$109,5,FALSE)),"",VLOOKUP($A76,Anmeldeformular!$B$10:$M$109,5,FALSE))</f>
        <v/>
      </c>
      <c r="F76" s="173" t="str">
        <f t="array" ref="F76">IF(ISERROR(VLOOKUP($A76,Anmeldeformular!$B$10:$M$109,6,FALSE)),"",VLOOKUP($A76,Anmeldeformular!$B$10:$M$109,6,FALSE))</f>
        <v/>
      </c>
      <c r="G76" s="173" t="str">
        <f t="array" ref="G76">IF(ISERROR(VLOOKUP($A76,Anmeldeformular!$B$10:$M$109,9,FALSE)),"",IF(VLOOKUP($A76,Anmeldeformular!$B$10:$M$109,9,FALSE)="ja",VLOOKUP($A76,Einzelkür!$B$8:$F$107,5,FALSE),""))</f>
        <v/>
      </c>
      <c r="H76" s="173" t="str">
        <f t="array" ref="H76">IF(ISERROR(VLOOKUP($A76,Anmeldeformular!$B$10:$M$109,10,FALSE)),"",IF(VLOOKUP($A76,Anmeldeformular!$B$10:$M$109,10,FALSE)&lt;&gt;"",VLOOKUP(VLOOKUP($A76,Anmeldeformular!$B$10:$M$109,10,FALSE),Datenabgleich!$D$31:$E$54,2,FALSE),""))</f>
        <v/>
      </c>
      <c r="I76" s="173" t="str">
        <f t="array" ref="I76">IF(ISERROR(VLOOKUP($A76,Anmeldeformular!$B$10:$M$109,11,FALSE)),"",IF(VLOOKUP($A76,Anmeldeformular!$B$10:$M$109,11,FALSE)&lt;&gt;"",VLOOKUP(VLOOKUP($A76,Anmeldeformular!$B$10:$M$109,11,FALSE),Datenabgleich!$G$31:$H$54,2,FALSE),""))</f>
        <v/>
      </c>
      <c r="J76" s="173" t="str">
        <f t="array" ref="J76">IF(ISERROR(VLOOKUP($A76,Anmeldeformular!$B$10:$M$109,12,FALSE)),"",IF(VLOOKUP($A76,Anmeldeformular!$B$10:$M$109,12,FALSE)&lt;&gt;"",VLOOKUP(VLOOKUP($A76,Anmeldeformular!$B$10:$M$109,12,FALSE),Datenabgleich!$J$31:$K$54,2,FALSE),""))</f>
        <v/>
      </c>
    </row>
    <row r="77" spans="1:10" x14ac:dyDescent="0.25">
      <c r="A77" s="173" t="str">
        <f t="array" ref="A77">IF(ISERROR(LARGE(Datenabgleich!$N$31:$N$130,Datenabgleich!$O106)),"",LARGE(Datenabgleich!$N$31:$N$130,Datenabgleich!$O106))</f>
        <v/>
      </c>
      <c r="B77" s="173" t="str">
        <f t="array" ref="B77">IF(ISERROR(VLOOKUP($A77,Anmeldeformular!$B$10:$M$109,2,FALSE)),"",VLOOKUP($A77,Anmeldeformular!$B$10:$M$109,2,FALSE))</f>
        <v/>
      </c>
      <c r="C77" s="173" t="str">
        <f t="array" ref="C77">IF(ISERROR(VLOOKUP($A77,Anmeldeformular!$B$10:$M$109,3,FALSE)),"",VLOOKUP($A77,Anmeldeformular!$B$10:$M$109,3,FALSE))</f>
        <v/>
      </c>
      <c r="D77" s="173" t="str">
        <f t="array" ref="D77">IF(ISERROR(VLOOKUP($A77,Anmeldeformular!$B$10:$M$109,4,FALSE)),"",VLOOKUP($A77,Anmeldeformular!$B$10:$M$109,4,FALSE))</f>
        <v/>
      </c>
      <c r="E77" s="212" t="str">
        <f t="array" ref="E77">IF(ISERROR(VLOOKUP($A77,Anmeldeformular!$B$10:$M$109,5,FALSE)),"",VLOOKUP($A77,Anmeldeformular!$B$10:$M$109,5,FALSE))</f>
        <v/>
      </c>
      <c r="F77" s="173" t="str">
        <f t="array" ref="F77">IF(ISERROR(VLOOKUP($A77,Anmeldeformular!$B$10:$M$109,6,FALSE)),"",VLOOKUP($A77,Anmeldeformular!$B$10:$M$109,6,FALSE))</f>
        <v/>
      </c>
      <c r="G77" s="173" t="str">
        <f t="array" ref="G77">IF(ISERROR(VLOOKUP($A77,Anmeldeformular!$B$10:$M$109,9,FALSE)),"",IF(VLOOKUP($A77,Anmeldeformular!$B$10:$M$109,9,FALSE)="ja",VLOOKUP($A77,Einzelkür!$B$8:$F$107,5,FALSE),""))</f>
        <v/>
      </c>
      <c r="H77" s="173" t="str">
        <f t="array" ref="H77">IF(ISERROR(VLOOKUP($A77,Anmeldeformular!$B$10:$M$109,10,FALSE)),"",IF(VLOOKUP($A77,Anmeldeformular!$B$10:$M$109,10,FALSE)&lt;&gt;"",VLOOKUP(VLOOKUP($A77,Anmeldeformular!$B$10:$M$109,10,FALSE),Datenabgleich!$D$31:$E$54,2,FALSE),""))</f>
        <v/>
      </c>
      <c r="I77" s="173" t="str">
        <f t="array" ref="I77">IF(ISERROR(VLOOKUP($A77,Anmeldeformular!$B$10:$M$109,11,FALSE)),"",IF(VLOOKUP($A77,Anmeldeformular!$B$10:$M$109,11,FALSE)&lt;&gt;"",VLOOKUP(VLOOKUP($A77,Anmeldeformular!$B$10:$M$109,11,FALSE),Datenabgleich!$G$31:$H$54,2,FALSE),""))</f>
        <v/>
      </c>
      <c r="J77" s="173" t="str">
        <f t="array" ref="J77">IF(ISERROR(VLOOKUP($A77,Anmeldeformular!$B$10:$M$109,12,FALSE)),"",IF(VLOOKUP($A77,Anmeldeformular!$B$10:$M$109,12,FALSE)&lt;&gt;"",VLOOKUP(VLOOKUP($A77,Anmeldeformular!$B$10:$M$109,12,FALSE),Datenabgleich!$J$31:$K$54,2,FALSE),""))</f>
        <v/>
      </c>
    </row>
    <row r="78" spans="1:10" x14ac:dyDescent="0.25">
      <c r="A78" s="173" t="str">
        <f t="array" ref="A78">IF(ISERROR(LARGE(Datenabgleich!$N$31:$N$130,Datenabgleich!$O107)),"",LARGE(Datenabgleich!$N$31:$N$130,Datenabgleich!$O107))</f>
        <v/>
      </c>
      <c r="B78" s="173" t="str">
        <f t="array" ref="B78">IF(ISERROR(VLOOKUP($A78,Anmeldeformular!$B$10:$M$109,2,FALSE)),"",VLOOKUP($A78,Anmeldeformular!$B$10:$M$109,2,FALSE))</f>
        <v/>
      </c>
      <c r="C78" s="173" t="str">
        <f t="array" ref="C78">IF(ISERROR(VLOOKUP($A78,Anmeldeformular!$B$10:$M$109,3,FALSE)),"",VLOOKUP($A78,Anmeldeformular!$B$10:$M$109,3,FALSE))</f>
        <v/>
      </c>
      <c r="D78" s="173" t="str">
        <f t="array" ref="D78">IF(ISERROR(VLOOKUP($A78,Anmeldeformular!$B$10:$M$109,4,FALSE)),"",VLOOKUP($A78,Anmeldeformular!$B$10:$M$109,4,FALSE))</f>
        <v/>
      </c>
      <c r="E78" s="212" t="str">
        <f t="array" ref="E78">IF(ISERROR(VLOOKUP($A78,Anmeldeformular!$B$10:$M$109,5,FALSE)),"",VLOOKUP($A78,Anmeldeformular!$B$10:$M$109,5,FALSE))</f>
        <v/>
      </c>
      <c r="F78" s="173" t="str">
        <f t="array" ref="F78">IF(ISERROR(VLOOKUP($A78,Anmeldeformular!$B$10:$M$109,6,FALSE)),"",VLOOKUP($A78,Anmeldeformular!$B$10:$M$109,6,FALSE))</f>
        <v/>
      </c>
      <c r="G78" s="173" t="str">
        <f t="array" ref="G78">IF(ISERROR(VLOOKUP($A78,Anmeldeformular!$B$10:$M$109,9,FALSE)),"",IF(VLOOKUP($A78,Anmeldeformular!$B$10:$M$109,9,FALSE)="ja",VLOOKUP($A78,Einzelkür!$B$8:$F$107,5,FALSE),""))</f>
        <v/>
      </c>
      <c r="H78" s="173" t="str">
        <f t="array" ref="H78">IF(ISERROR(VLOOKUP($A78,Anmeldeformular!$B$10:$M$109,10,FALSE)),"",IF(VLOOKUP($A78,Anmeldeformular!$B$10:$M$109,10,FALSE)&lt;&gt;"",VLOOKUP(VLOOKUP($A78,Anmeldeformular!$B$10:$M$109,10,FALSE),Datenabgleich!$D$31:$E$54,2,FALSE),""))</f>
        <v/>
      </c>
      <c r="I78" s="173" t="str">
        <f t="array" ref="I78">IF(ISERROR(VLOOKUP($A78,Anmeldeformular!$B$10:$M$109,11,FALSE)),"",IF(VLOOKUP($A78,Anmeldeformular!$B$10:$M$109,11,FALSE)&lt;&gt;"",VLOOKUP(VLOOKUP($A78,Anmeldeformular!$B$10:$M$109,11,FALSE),Datenabgleich!$G$31:$H$54,2,FALSE),""))</f>
        <v/>
      </c>
      <c r="J78" s="173" t="str">
        <f t="array" ref="J78">IF(ISERROR(VLOOKUP($A78,Anmeldeformular!$B$10:$M$109,12,FALSE)),"",IF(VLOOKUP($A78,Anmeldeformular!$B$10:$M$109,12,FALSE)&lt;&gt;"",VLOOKUP(VLOOKUP($A78,Anmeldeformular!$B$10:$M$109,12,FALSE),Datenabgleich!$J$31:$K$54,2,FALSE),""))</f>
        <v/>
      </c>
    </row>
    <row r="79" spans="1:10" x14ac:dyDescent="0.25">
      <c r="A79" s="173" t="str">
        <f t="array" ref="A79">IF(ISERROR(LARGE(Datenabgleich!$N$31:$N$130,Datenabgleich!$O108)),"",LARGE(Datenabgleich!$N$31:$N$130,Datenabgleich!$O108))</f>
        <v/>
      </c>
      <c r="B79" s="173" t="str">
        <f t="array" ref="B79">IF(ISERROR(VLOOKUP($A79,Anmeldeformular!$B$10:$M$109,2,FALSE)),"",VLOOKUP($A79,Anmeldeformular!$B$10:$M$109,2,FALSE))</f>
        <v/>
      </c>
      <c r="C79" s="173" t="str">
        <f t="array" ref="C79">IF(ISERROR(VLOOKUP($A79,Anmeldeformular!$B$10:$M$109,3,FALSE)),"",VLOOKUP($A79,Anmeldeformular!$B$10:$M$109,3,FALSE))</f>
        <v/>
      </c>
      <c r="D79" s="173" t="str">
        <f t="array" ref="D79">IF(ISERROR(VLOOKUP($A79,Anmeldeformular!$B$10:$M$109,4,FALSE)),"",VLOOKUP($A79,Anmeldeformular!$B$10:$M$109,4,FALSE))</f>
        <v/>
      </c>
      <c r="E79" s="212" t="str">
        <f t="array" ref="E79">IF(ISERROR(VLOOKUP($A79,Anmeldeformular!$B$10:$M$109,5,FALSE)),"",VLOOKUP($A79,Anmeldeformular!$B$10:$M$109,5,FALSE))</f>
        <v/>
      </c>
      <c r="F79" s="173" t="str">
        <f t="array" ref="F79">IF(ISERROR(VLOOKUP($A79,Anmeldeformular!$B$10:$M$109,6,FALSE)),"",VLOOKUP($A79,Anmeldeformular!$B$10:$M$109,6,FALSE))</f>
        <v/>
      </c>
      <c r="G79" s="173" t="str">
        <f t="array" ref="G79">IF(ISERROR(VLOOKUP($A79,Anmeldeformular!$B$10:$M$109,9,FALSE)),"",IF(VLOOKUP($A79,Anmeldeformular!$B$10:$M$109,9,FALSE)="ja",VLOOKUP($A79,Einzelkür!$B$8:$F$107,5,FALSE),""))</f>
        <v/>
      </c>
      <c r="H79" s="173" t="str">
        <f t="array" ref="H79">IF(ISERROR(VLOOKUP($A79,Anmeldeformular!$B$10:$M$109,10,FALSE)),"",IF(VLOOKUP($A79,Anmeldeformular!$B$10:$M$109,10,FALSE)&lt;&gt;"",VLOOKUP(VLOOKUP($A79,Anmeldeformular!$B$10:$M$109,10,FALSE),Datenabgleich!$D$31:$E$54,2,FALSE),""))</f>
        <v/>
      </c>
      <c r="I79" s="173" t="str">
        <f t="array" ref="I79">IF(ISERROR(VLOOKUP($A79,Anmeldeformular!$B$10:$M$109,11,FALSE)),"",IF(VLOOKUP($A79,Anmeldeformular!$B$10:$M$109,11,FALSE)&lt;&gt;"",VLOOKUP(VLOOKUP($A79,Anmeldeformular!$B$10:$M$109,11,FALSE),Datenabgleich!$G$31:$H$54,2,FALSE),""))</f>
        <v/>
      </c>
      <c r="J79" s="173" t="str">
        <f t="array" ref="J79">IF(ISERROR(VLOOKUP($A79,Anmeldeformular!$B$10:$M$109,12,FALSE)),"",IF(VLOOKUP($A79,Anmeldeformular!$B$10:$M$109,12,FALSE)&lt;&gt;"",VLOOKUP(VLOOKUP($A79,Anmeldeformular!$B$10:$M$109,12,FALSE),Datenabgleich!$J$31:$K$54,2,FALSE),""))</f>
        <v/>
      </c>
    </row>
    <row r="80" spans="1:10" x14ac:dyDescent="0.25">
      <c r="A80" s="173" t="str">
        <f t="array" ref="A80">IF(ISERROR(LARGE(Datenabgleich!$N$31:$N$130,Datenabgleich!$O109)),"",LARGE(Datenabgleich!$N$31:$N$130,Datenabgleich!$O109))</f>
        <v/>
      </c>
      <c r="B80" s="173" t="str">
        <f t="array" ref="B80">IF(ISERROR(VLOOKUP($A80,Anmeldeformular!$B$10:$M$109,2,FALSE)),"",VLOOKUP($A80,Anmeldeformular!$B$10:$M$109,2,FALSE))</f>
        <v/>
      </c>
      <c r="C80" s="173" t="str">
        <f t="array" ref="C80">IF(ISERROR(VLOOKUP($A80,Anmeldeformular!$B$10:$M$109,3,FALSE)),"",VLOOKUP($A80,Anmeldeformular!$B$10:$M$109,3,FALSE))</f>
        <v/>
      </c>
      <c r="D80" s="173" t="str">
        <f t="array" ref="D80">IF(ISERROR(VLOOKUP($A80,Anmeldeformular!$B$10:$M$109,4,FALSE)),"",VLOOKUP($A80,Anmeldeformular!$B$10:$M$109,4,FALSE))</f>
        <v/>
      </c>
      <c r="E80" s="212" t="str">
        <f t="array" ref="E80">IF(ISERROR(VLOOKUP($A80,Anmeldeformular!$B$10:$M$109,5,FALSE)),"",VLOOKUP($A80,Anmeldeformular!$B$10:$M$109,5,FALSE))</f>
        <v/>
      </c>
      <c r="F80" s="173" t="str">
        <f t="array" ref="F80">IF(ISERROR(VLOOKUP($A80,Anmeldeformular!$B$10:$M$109,6,FALSE)),"",VLOOKUP($A80,Anmeldeformular!$B$10:$M$109,6,FALSE))</f>
        <v/>
      </c>
      <c r="G80" s="173" t="str">
        <f t="array" ref="G80">IF(ISERROR(VLOOKUP($A80,Anmeldeformular!$B$10:$M$109,9,FALSE)),"",IF(VLOOKUP($A80,Anmeldeformular!$B$10:$M$109,9,FALSE)="ja",VLOOKUP($A80,Einzelkür!$B$8:$F$107,5,FALSE),""))</f>
        <v/>
      </c>
      <c r="H80" s="173" t="str">
        <f t="array" ref="H80">IF(ISERROR(VLOOKUP($A80,Anmeldeformular!$B$10:$M$109,10,FALSE)),"",IF(VLOOKUP($A80,Anmeldeformular!$B$10:$M$109,10,FALSE)&lt;&gt;"",VLOOKUP(VLOOKUP($A80,Anmeldeformular!$B$10:$M$109,10,FALSE),Datenabgleich!$D$31:$E$54,2,FALSE),""))</f>
        <v/>
      </c>
      <c r="I80" s="173" t="str">
        <f t="array" ref="I80">IF(ISERROR(VLOOKUP($A80,Anmeldeformular!$B$10:$M$109,11,FALSE)),"",IF(VLOOKUP($A80,Anmeldeformular!$B$10:$M$109,11,FALSE)&lt;&gt;"",VLOOKUP(VLOOKUP($A80,Anmeldeformular!$B$10:$M$109,11,FALSE),Datenabgleich!$G$31:$H$54,2,FALSE),""))</f>
        <v/>
      </c>
      <c r="J80" s="173" t="str">
        <f t="array" ref="J80">IF(ISERROR(VLOOKUP($A80,Anmeldeformular!$B$10:$M$109,12,FALSE)),"",IF(VLOOKUP($A80,Anmeldeformular!$B$10:$M$109,12,FALSE)&lt;&gt;"",VLOOKUP(VLOOKUP($A80,Anmeldeformular!$B$10:$M$109,12,FALSE),Datenabgleich!$J$31:$K$54,2,FALSE),""))</f>
        <v/>
      </c>
    </row>
    <row r="81" spans="1:10" x14ac:dyDescent="0.25">
      <c r="A81" s="173" t="str">
        <f t="array" ref="A81">IF(ISERROR(LARGE(Datenabgleich!$N$31:$N$130,Datenabgleich!$O110)),"",LARGE(Datenabgleich!$N$31:$N$130,Datenabgleich!$O110))</f>
        <v/>
      </c>
      <c r="B81" s="173" t="str">
        <f t="array" ref="B81">IF(ISERROR(VLOOKUP($A81,Anmeldeformular!$B$10:$M$109,2,FALSE)),"",VLOOKUP($A81,Anmeldeformular!$B$10:$M$109,2,FALSE))</f>
        <v/>
      </c>
      <c r="C81" s="173" t="str">
        <f t="array" ref="C81">IF(ISERROR(VLOOKUP($A81,Anmeldeformular!$B$10:$M$109,3,FALSE)),"",VLOOKUP($A81,Anmeldeformular!$B$10:$M$109,3,FALSE))</f>
        <v/>
      </c>
      <c r="D81" s="173" t="str">
        <f t="array" ref="D81">IF(ISERROR(VLOOKUP($A81,Anmeldeformular!$B$10:$M$109,4,FALSE)),"",VLOOKUP($A81,Anmeldeformular!$B$10:$M$109,4,FALSE))</f>
        <v/>
      </c>
      <c r="E81" s="212" t="str">
        <f t="array" ref="E81">IF(ISERROR(VLOOKUP($A81,Anmeldeformular!$B$10:$M$109,5,FALSE)),"",VLOOKUP($A81,Anmeldeformular!$B$10:$M$109,5,FALSE))</f>
        <v/>
      </c>
      <c r="F81" s="173" t="str">
        <f t="array" ref="F81">IF(ISERROR(VLOOKUP($A81,Anmeldeformular!$B$10:$M$109,6,FALSE)),"",VLOOKUP($A81,Anmeldeformular!$B$10:$M$109,6,FALSE))</f>
        <v/>
      </c>
      <c r="G81" s="173" t="str">
        <f t="array" ref="G81">IF(ISERROR(VLOOKUP($A81,Anmeldeformular!$B$10:$M$109,9,FALSE)),"",IF(VLOOKUP($A81,Anmeldeformular!$B$10:$M$109,9,FALSE)="ja",VLOOKUP($A81,Einzelkür!$B$8:$F$107,5,FALSE),""))</f>
        <v/>
      </c>
      <c r="H81" s="173" t="str">
        <f t="array" ref="H81">IF(ISERROR(VLOOKUP($A81,Anmeldeformular!$B$10:$M$109,10,FALSE)),"",IF(VLOOKUP($A81,Anmeldeformular!$B$10:$M$109,10,FALSE)&lt;&gt;"",VLOOKUP(VLOOKUP($A81,Anmeldeformular!$B$10:$M$109,10,FALSE),Datenabgleich!$D$31:$E$54,2,FALSE),""))</f>
        <v/>
      </c>
      <c r="I81" s="173" t="str">
        <f t="array" ref="I81">IF(ISERROR(VLOOKUP($A81,Anmeldeformular!$B$10:$M$109,11,FALSE)),"",IF(VLOOKUP($A81,Anmeldeformular!$B$10:$M$109,11,FALSE)&lt;&gt;"",VLOOKUP(VLOOKUP($A81,Anmeldeformular!$B$10:$M$109,11,FALSE),Datenabgleich!$G$31:$H$54,2,FALSE),""))</f>
        <v/>
      </c>
      <c r="J81" s="173" t="str">
        <f t="array" ref="J81">IF(ISERROR(VLOOKUP($A81,Anmeldeformular!$B$10:$M$109,12,FALSE)),"",IF(VLOOKUP($A81,Anmeldeformular!$B$10:$M$109,12,FALSE)&lt;&gt;"",VLOOKUP(VLOOKUP($A81,Anmeldeformular!$B$10:$M$109,12,FALSE),Datenabgleich!$J$31:$K$54,2,FALSE),""))</f>
        <v/>
      </c>
    </row>
    <row r="82" spans="1:10" x14ac:dyDescent="0.25">
      <c r="A82" s="173" t="str">
        <f t="array" ref="A82">IF(ISERROR(LARGE(Datenabgleich!$N$31:$N$130,Datenabgleich!$O111)),"",LARGE(Datenabgleich!$N$31:$N$130,Datenabgleich!$O111))</f>
        <v/>
      </c>
      <c r="B82" s="173" t="str">
        <f t="array" ref="B82">IF(ISERROR(VLOOKUP($A82,Anmeldeformular!$B$10:$M$109,2,FALSE)),"",VLOOKUP($A82,Anmeldeformular!$B$10:$M$109,2,FALSE))</f>
        <v/>
      </c>
      <c r="C82" s="173" t="str">
        <f t="array" ref="C82">IF(ISERROR(VLOOKUP($A82,Anmeldeformular!$B$10:$M$109,3,FALSE)),"",VLOOKUP($A82,Anmeldeformular!$B$10:$M$109,3,FALSE))</f>
        <v/>
      </c>
      <c r="D82" s="173" t="str">
        <f t="array" ref="D82">IF(ISERROR(VLOOKUP($A82,Anmeldeformular!$B$10:$M$109,4,FALSE)),"",VLOOKUP($A82,Anmeldeformular!$B$10:$M$109,4,FALSE))</f>
        <v/>
      </c>
      <c r="E82" s="212" t="str">
        <f t="array" ref="E82">IF(ISERROR(VLOOKUP($A82,Anmeldeformular!$B$10:$M$109,5,FALSE)),"",VLOOKUP($A82,Anmeldeformular!$B$10:$M$109,5,FALSE))</f>
        <v/>
      </c>
      <c r="F82" s="173" t="str">
        <f t="array" ref="F82">IF(ISERROR(VLOOKUP($A82,Anmeldeformular!$B$10:$M$109,6,FALSE)),"",VLOOKUP($A82,Anmeldeformular!$B$10:$M$109,6,FALSE))</f>
        <v/>
      </c>
      <c r="G82" s="173" t="str">
        <f t="array" ref="G82">IF(ISERROR(VLOOKUP($A82,Anmeldeformular!$B$10:$M$109,9,FALSE)),"",IF(VLOOKUP($A82,Anmeldeformular!$B$10:$M$109,9,FALSE)="ja",VLOOKUP($A82,Einzelkür!$B$8:$F$107,5,FALSE),""))</f>
        <v/>
      </c>
      <c r="H82" s="173" t="str">
        <f t="array" ref="H82">IF(ISERROR(VLOOKUP($A82,Anmeldeformular!$B$10:$M$109,10,FALSE)),"",IF(VLOOKUP($A82,Anmeldeformular!$B$10:$M$109,10,FALSE)&lt;&gt;"",VLOOKUP(VLOOKUP($A82,Anmeldeformular!$B$10:$M$109,10,FALSE),Datenabgleich!$D$31:$E$54,2,FALSE),""))</f>
        <v/>
      </c>
      <c r="I82" s="173" t="str">
        <f t="array" ref="I82">IF(ISERROR(VLOOKUP($A82,Anmeldeformular!$B$10:$M$109,11,FALSE)),"",IF(VLOOKUP($A82,Anmeldeformular!$B$10:$M$109,11,FALSE)&lt;&gt;"",VLOOKUP(VLOOKUP($A82,Anmeldeformular!$B$10:$M$109,11,FALSE),Datenabgleich!$G$31:$H$54,2,FALSE),""))</f>
        <v/>
      </c>
      <c r="J82" s="173" t="str">
        <f t="array" ref="J82">IF(ISERROR(VLOOKUP($A82,Anmeldeformular!$B$10:$M$109,12,FALSE)),"",IF(VLOOKUP($A82,Anmeldeformular!$B$10:$M$109,12,FALSE)&lt;&gt;"",VLOOKUP(VLOOKUP($A82,Anmeldeformular!$B$10:$M$109,12,FALSE),Datenabgleich!$J$31:$K$54,2,FALSE),""))</f>
        <v/>
      </c>
    </row>
    <row r="83" spans="1:10" x14ac:dyDescent="0.25">
      <c r="A83" s="173" t="str">
        <f t="array" ref="A83">IF(ISERROR(LARGE(Datenabgleich!$N$31:$N$130,Datenabgleich!$O112)),"",LARGE(Datenabgleich!$N$31:$N$130,Datenabgleich!$O112))</f>
        <v/>
      </c>
      <c r="B83" s="173" t="str">
        <f t="array" ref="B83">IF(ISERROR(VLOOKUP($A83,Anmeldeformular!$B$10:$M$109,2,FALSE)),"",VLOOKUP($A83,Anmeldeformular!$B$10:$M$109,2,FALSE))</f>
        <v/>
      </c>
      <c r="C83" s="173" t="str">
        <f t="array" ref="C83">IF(ISERROR(VLOOKUP($A83,Anmeldeformular!$B$10:$M$109,3,FALSE)),"",VLOOKUP($A83,Anmeldeformular!$B$10:$M$109,3,FALSE))</f>
        <v/>
      </c>
      <c r="D83" s="173" t="str">
        <f t="array" ref="D83">IF(ISERROR(VLOOKUP($A83,Anmeldeformular!$B$10:$M$109,4,FALSE)),"",VLOOKUP($A83,Anmeldeformular!$B$10:$M$109,4,FALSE))</f>
        <v/>
      </c>
      <c r="E83" s="212" t="str">
        <f t="array" ref="E83">IF(ISERROR(VLOOKUP($A83,Anmeldeformular!$B$10:$M$109,5,FALSE)),"",VLOOKUP($A83,Anmeldeformular!$B$10:$M$109,5,FALSE))</f>
        <v/>
      </c>
      <c r="F83" s="173" t="str">
        <f t="array" ref="F83">IF(ISERROR(VLOOKUP($A83,Anmeldeformular!$B$10:$M$109,6,FALSE)),"",VLOOKUP($A83,Anmeldeformular!$B$10:$M$109,6,FALSE))</f>
        <v/>
      </c>
      <c r="G83" s="173" t="str">
        <f t="array" ref="G83">IF(ISERROR(VLOOKUP($A83,Anmeldeformular!$B$10:$M$109,9,FALSE)),"",IF(VLOOKUP($A83,Anmeldeformular!$B$10:$M$109,9,FALSE)="ja",VLOOKUP($A83,Einzelkür!$B$8:$F$107,5,FALSE),""))</f>
        <v/>
      </c>
      <c r="H83" s="173" t="str">
        <f t="array" ref="H83">IF(ISERROR(VLOOKUP($A83,Anmeldeformular!$B$10:$M$109,10,FALSE)),"",IF(VLOOKUP($A83,Anmeldeformular!$B$10:$M$109,10,FALSE)&lt;&gt;"",VLOOKUP(VLOOKUP($A83,Anmeldeformular!$B$10:$M$109,10,FALSE),Datenabgleich!$D$31:$E$54,2,FALSE),""))</f>
        <v/>
      </c>
      <c r="I83" s="173" t="str">
        <f t="array" ref="I83">IF(ISERROR(VLOOKUP($A83,Anmeldeformular!$B$10:$M$109,11,FALSE)),"",IF(VLOOKUP($A83,Anmeldeformular!$B$10:$M$109,11,FALSE)&lt;&gt;"",VLOOKUP(VLOOKUP($A83,Anmeldeformular!$B$10:$M$109,11,FALSE),Datenabgleich!$G$31:$H$54,2,FALSE),""))</f>
        <v/>
      </c>
      <c r="J83" s="173" t="str">
        <f t="array" ref="J83">IF(ISERROR(VLOOKUP($A83,Anmeldeformular!$B$10:$M$109,12,FALSE)),"",IF(VLOOKUP($A83,Anmeldeformular!$B$10:$M$109,12,FALSE)&lt;&gt;"",VLOOKUP(VLOOKUP($A83,Anmeldeformular!$B$10:$M$109,12,FALSE),Datenabgleich!$J$31:$K$54,2,FALSE),""))</f>
        <v/>
      </c>
    </row>
    <row r="84" spans="1:10" x14ac:dyDescent="0.25">
      <c r="A84" s="173" t="str">
        <f t="array" ref="A84">IF(ISERROR(LARGE(Datenabgleich!$N$31:$N$130,Datenabgleich!$O113)),"",LARGE(Datenabgleich!$N$31:$N$130,Datenabgleich!$O113))</f>
        <v/>
      </c>
      <c r="B84" s="173" t="str">
        <f t="array" ref="B84">IF(ISERROR(VLOOKUP($A84,Anmeldeformular!$B$10:$M$109,2,FALSE)),"",VLOOKUP($A84,Anmeldeformular!$B$10:$M$109,2,FALSE))</f>
        <v/>
      </c>
      <c r="C84" s="173" t="str">
        <f t="array" ref="C84">IF(ISERROR(VLOOKUP($A84,Anmeldeformular!$B$10:$M$109,3,FALSE)),"",VLOOKUP($A84,Anmeldeformular!$B$10:$M$109,3,FALSE))</f>
        <v/>
      </c>
      <c r="D84" s="173" t="str">
        <f t="array" ref="D84">IF(ISERROR(VLOOKUP($A84,Anmeldeformular!$B$10:$M$109,4,FALSE)),"",VLOOKUP($A84,Anmeldeformular!$B$10:$M$109,4,FALSE))</f>
        <v/>
      </c>
      <c r="E84" s="212" t="str">
        <f t="array" ref="E84">IF(ISERROR(VLOOKUP($A84,Anmeldeformular!$B$10:$M$109,5,FALSE)),"",VLOOKUP($A84,Anmeldeformular!$B$10:$M$109,5,FALSE))</f>
        <v/>
      </c>
      <c r="F84" s="173" t="str">
        <f t="array" ref="F84">IF(ISERROR(VLOOKUP($A84,Anmeldeformular!$B$10:$M$109,6,FALSE)),"",VLOOKUP($A84,Anmeldeformular!$B$10:$M$109,6,FALSE))</f>
        <v/>
      </c>
      <c r="G84" s="173" t="str">
        <f t="array" ref="G84">IF(ISERROR(VLOOKUP($A84,Anmeldeformular!$B$10:$M$109,9,FALSE)),"",IF(VLOOKUP($A84,Anmeldeformular!$B$10:$M$109,9,FALSE)="ja",VLOOKUP($A84,Einzelkür!$B$8:$F$107,5,FALSE),""))</f>
        <v/>
      </c>
      <c r="H84" s="173" t="str">
        <f t="array" ref="H84">IF(ISERROR(VLOOKUP($A84,Anmeldeformular!$B$10:$M$109,10,FALSE)),"",IF(VLOOKUP($A84,Anmeldeformular!$B$10:$M$109,10,FALSE)&lt;&gt;"",VLOOKUP(VLOOKUP($A84,Anmeldeformular!$B$10:$M$109,10,FALSE),Datenabgleich!$D$31:$E$54,2,FALSE),""))</f>
        <v/>
      </c>
      <c r="I84" s="173" t="str">
        <f t="array" ref="I84">IF(ISERROR(VLOOKUP($A84,Anmeldeformular!$B$10:$M$109,11,FALSE)),"",IF(VLOOKUP($A84,Anmeldeformular!$B$10:$M$109,11,FALSE)&lt;&gt;"",VLOOKUP(VLOOKUP($A84,Anmeldeformular!$B$10:$M$109,11,FALSE),Datenabgleich!$G$31:$H$54,2,FALSE),""))</f>
        <v/>
      </c>
      <c r="J84" s="173" t="str">
        <f t="array" ref="J84">IF(ISERROR(VLOOKUP($A84,Anmeldeformular!$B$10:$M$109,12,FALSE)),"",IF(VLOOKUP($A84,Anmeldeformular!$B$10:$M$109,12,FALSE)&lt;&gt;"",VLOOKUP(VLOOKUP($A84,Anmeldeformular!$B$10:$M$109,12,FALSE),Datenabgleich!$J$31:$K$54,2,FALSE),""))</f>
        <v/>
      </c>
    </row>
    <row r="85" spans="1:10" x14ac:dyDescent="0.25">
      <c r="A85" s="173" t="str">
        <f t="array" ref="A85">IF(ISERROR(LARGE(Datenabgleich!$N$31:$N$130,Datenabgleich!$O114)),"",LARGE(Datenabgleich!$N$31:$N$130,Datenabgleich!$O114))</f>
        <v/>
      </c>
      <c r="B85" s="173" t="str">
        <f t="array" ref="B85">IF(ISERROR(VLOOKUP($A85,Anmeldeformular!$B$10:$M$109,2,FALSE)),"",VLOOKUP($A85,Anmeldeformular!$B$10:$M$109,2,FALSE))</f>
        <v/>
      </c>
      <c r="C85" s="173" t="str">
        <f t="array" ref="C85">IF(ISERROR(VLOOKUP($A85,Anmeldeformular!$B$10:$M$109,3,FALSE)),"",VLOOKUP($A85,Anmeldeformular!$B$10:$M$109,3,FALSE))</f>
        <v/>
      </c>
      <c r="D85" s="173" t="str">
        <f t="array" ref="D85">IF(ISERROR(VLOOKUP($A85,Anmeldeformular!$B$10:$M$109,4,FALSE)),"",VLOOKUP($A85,Anmeldeformular!$B$10:$M$109,4,FALSE))</f>
        <v/>
      </c>
      <c r="E85" s="212" t="str">
        <f t="array" ref="E85">IF(ISERROR(VLOOKUP($A85,Anmeldeformular!$B$10:$M$109,5,FALSE)),"",VLOOKUP($A85,Anmeldeformular!$B$10:$M$109,5,FALSE))</f>
        <v/>
      </c>
      <c r="F85" s="173" t="str">
        <f t="array" ref="F85">IF(ISERROR(VLOOKUP($A85,Anmeldeformular!$B$10:$M$109,6,FALSE)),"",VLOOKUP($A85,Anmeldeformular!$B$10:$M$109,6,FALSE))</f>
        <v/>
      </c>
      <c r="G85" s="173" t="str">
        <f t="array" ref="G85">IF(ISERROR(VLOOKUP($A85,Anmeldeformular!$B$10:$M$109,9,FALSE)),"",IF(VLOOKUP($A85,Anmeldeformular!$B$10:$M$109,9,FALSE)="ja",VLOOKUP($A85,Einzelkür!$B$8:$F$107,5,FALSE),""))</f>
        <v/>
      </c>
      <c r="H85" s="173" t="str">
        <f t="array" ref="H85">IF(ISERROR(VLOOKUP($A85,Anmeldeformular!$B$10:$M$109,10,FALSE)),"",IF(VLOOKUP($A85,Anmeldeformular!$B$10:$M$109,10,FALSE)&lt;&gt;"",VLOOKUP(VLOOKUP($A85,Anmeldeformular!$B$10:$M$109,10,FALSE),Datenabgleich!$D$31:$E$54,2,FALSE),""))</f>
        <v/>
      </c>
      <c r="I85" s="173" t="str">
        <f t="array" ref="I85">IF(ISERROR(VLOOKUP($A85,Anmeldeformular!$B$10:$M$109,11,FALSE)),"",IF(VLOOKUP($A85,Anmeldeformular!$B$10:$M$109,11,FALSE)&lt;&gt;"",VLOOKUP(VLOOKUP($A85,Anmeldeformular!$B$10:$M$109,11,FALSE),Datenabgleich!$G$31:$H$54,2,FALSE),""))</f>
        <v/>
      </c>
      <c r="J85" s="173" t="str">
        <f t="array" ref="J85">IF(ISERROR(VLOOKUP($A85,Anmeldeformular!$B$10:$M$109,12,FALSE)),"",IF(VLOOKUP($A85,Anmeldeformular!$B$10:$M$109,12,FALSE)&lt;&gt;"",VLOOKUP(VLOOKUP($A85,Anmeldeformular!$B$10:$M$109,12,FALSE),Datenabgleich!$J$31:$K$54,2,FALSE),""))</f>
        <v/>
      </c>
    </row>
    <row r="86" spans="1:10" x14ac:dyDescent="0.25">
      <c r="A86" s="173" t="str">
        <f t="array" ref="A86">IF(ISERROR(LARGE(Datenabgleich!$N$31:$N$130,Datenabgleich!$O115)),"",LARGE(Datenabgleich!$N$31:$N$130,Datenabgleich!$O115))</f>
        <v/>
      </c>
      <c r="B86" s="173" t="str">
        <f t="array" ref="B86">IF(ISERROR(VLOOKUP($A86,Anmeldeformular!$B$10:$M$109,2,FALSE)),"",VLOOKUP($A86,Anmeldeformular!$B$10:$M$109,2,FALSE))</f>
        <v/>
      </c>
      <c r="C86" s="173" t="str">
        <f t="array" ref="C86">IF(ISERROR(VLOOKUP($A86,Anmeldeformular!$B$10:$M$109,3,FALSE)),"",VLOOKUP($A86,Anmeldeformular!$B$10:$M$109,3,FALSE))</f>
        <v/>
      </c>
      <c r="D86" s="173" t="str">
        <f t="array" ref="D86">IF(ISERROR(VLOOKUP($A86,Anmeldeformular!$B$10:$M$109,4,FALSE)),"",VLOOKUP($A86,Anmeldeformular!$B$10:$M$109,4,FALSE))</f>
        <v/>
      </c>
      <c r="E86" s="212" t="str">
        <f t="array" ref="E86">IF(ISERROR(VLOOKUP($A86,Anmeldeformular!$B$10:$M$109,5,FALSE)),"",VLOOKUP($A86,Anmeldeformular!$B$10:$M$109,5,FALSE))</f>
        <v/>
      </c>
      <c r="F86" s="173" t="str">
        <f t="array" ref="F86">IF(ISERROR(VLOOKUP($A86,Anmeldeformular!$B$10:$M$109,6,FALSE)),"",VLOOKUP($A86,Anmeldeformular!$B$10:$M$109,6,FALSE))</f>
        <v/>
      </c>
      <c r="G86" s="173" t="str">
        <f t="array" ref="G86">IF(ISERROR(VLOOKUP($A86,Anmeldeformular!$B$10:$M$109,9,FALSE)),"",IF(VLOOKUP($A86,Anmeldeformular!$B$10:$M$109,9,FALSE)="ja",VLOOKUP($A86,Einzelkür!$B$8:$F$107,5,FALSE),""))</f>
        <v/>
      </c>
      <c r="H86" s="173" t="str">
        <f t="array" ref="H86">IF(ISERROR(VLOOKUP($A86,Anmeldeformular!$B$10:$M$109,10,FALSE)),"",IF(VLOOKUP($A86,Anmeldeformular!$B$10:$M$109,10,FALSE)&lt;&gt;"",VLOOKUP(VLOOKUP($A86,Anmeldeformular!$B$10:$M$109,10,FALSE),Datenabgleich!$D$31:$E$54,2,FALSE),""))</f>
        <v/>
      </c>
      <c r="I86" s="173" t="str">
        <f t="array" ref="I86">IF(ISERROR(VLOOKUP($A86,Anmeldeformular!$B$10:$M$109,11,FALSE)),"",IF(VLOOKUP($A86,Anmeldeformular!$B$10:$M$109,11,FALSE)&lt;&gt;"",VLOOKUP(VLOOKUP($A86,Anmeldeformular!$B$10:$M$109,11,FALSE),Datenabgleich!$G$31:$H$54,2,FALSE),""))</f>
        <v/>
      </c>
      <c r="J86" s="173" t="str">
        <f t="array" ref="J86">IF(ISERROR(VLOOKUP($A86,Anmeldeformular!$B$10:$M$109,12,FALSE)),"",IF(VLOOKUP($A86,Anmeldeformular!$B$10:$M$109,12,FALSE)&lt;&gt;"",VLOOKUP(VLOOKUP($A86,Anmeldeformular!$B$10:$M$109,12,FALSE),Datenabgleich!$J$31:$K$54,2,FALSE),""))</f>
        <v/>
      </c>
    </row>
    <row r="87" spans="1:10" x14ac:dyDescent="0.25">
      <c r="A87" s="173" t="str">
        <f t="array" ref="A87">IF(ISERROR(LARGE(Datenabgleich!$N$31:$N$130,Datenabgleich!$O116)),"",LARGE(Datenabgleich!$N$31:$N$130,Datenabgleich!$O116))</f>
        <v/>
      </c>
      <c r="B87" s="173" t="str">
        <f t="array" ref="B87">IF(ISERROR(VLOOKUP($A87,Anmeldeformular!$B$10:$M$109,2,FALSE)),"",VLOOKUP($A87,Anmeldeformular!$B$10:$M$109,2,FALSE))</f>
        <v/>
      </c>
      <c r="C87" s="173" t="str">
        <f t="array" ref="C87">IF(ISERROR(VLOOKUP($A87,Anmeldeformular!$B$10:$M$109,3,FALSE)),"",VLOOKUP($A87,Anmeldeformular!$B$10:$M$109,3,FALSE))</f>
        <v/>
      </c>
      <c r="D87" s="173" t="str">
        <f t="array" ref="D87">IF(ISERROR(VLOOKUP($A87,Anmeldeformular!$B$10:$M$109,4,FALSE)),"",VLOOKUP($A87,Anmeldeformular!$B$10:$M$109,4,FALSE))</f>
        <v/>
      </c>
      <c r="E87" s="212" t="str">
        <f t="array" ref="E87">IF(ISERROR(VLOOKUP($A87,Anmeldeformular!$B$10:$M$109,5,FALSE)),"",VLOOKUP($A87,Anmeldeformular!$B$10:$M$109,5,FALSE))</f>
        <v/>
      </c>
      <c r="F87" s="173" t="str">
        <f t="array" ref="F87">IF(ISERROR(VLOOKUP($A87,Anmeldeformular!$B$10:$M$109,6,FALSE)),"",VLOOKUP($A87,Anmeldeformular!$B$10:$M$109,6,FALSE))</f>
        <v/>
      </c>
      <c r="G87" s="173" t="str">
        <f t="array" ref="G87">IF(ISERROR(VLOOKUP($A87,Anmeldeformular!$B$10:$M$109,9,FALSE)),"",IF(VLOOKUP($A87,Anmeldeformular!$B$10:$M$109,9,FALSE)="ja",VLOOKUP($A87,Einzelkür!$B$8:$F$107,5,FALSE),""))</f>
        <v/>
      </c>
      <c r="H87" s="173" t="str">
        <f t="array" ref="H87">IF(ISERROR(VLOOKUP($A87,Anmeldeformular!$B$10:$M$109,10,FALSE)),"",IF(VLOOKUP($A87,Anmeldeformular!$B$10:$M$109,10,FALSE)&lt;&gt;"",VLOOKUP(VLOOKUP($A87,Anmeldeformular!$B$10:$M$109,10,FALSE),Datenabgleich!$D$31:$E$54,2,FALSE),""))</f>
        <v/>
      </c>
      <c r="I87" s="173" t="str">
        <f t="array" ref="I87">IF(ISERROR(VLOOKUP($A87,Anmeldeformular!$B$10:$M$109,11,FALSE)),"",IF(VLOOKUP($A87,Anmeldeformular!$B$10:$M$109,11,FALSE)&lt;&gt;"",VLOOKUP(VLOOKUP($A87,Anmeldeformular!$B$10:$M$109,11,FALSE),Datenabgleich!$G$31:$H$54,2,FALSE),""))</f>
        <v/>
      </c>
      <c r="J87" s="173" t="str">
        <f t="array" ref="J87">IF(ISERROR(VLOOKUP($A87,Anmeldeformular!$B$10:$M$109,12,FALSE)),"",IF(VLOOKUP($A87,Anmeldeformular!$B$10:$M$109,12,FALSE)&lt;&gt;"",VLOOKUP(VLOOKUP($A87,Anmeldeformular!$B$10:$M$109,12,FALSE),Datenabgleich!$J$31:$K$54,2,FALSE),""))</f>
        <v/>
      </c>
    </row>
    <row r="88" spans="1:10" x14ac:dyDescent="0.25">
      <c r="A88" s="173" t="str">
        <f t="array" ref="A88">IF(ISERROR(LARGE(Datenabgleich!$N$31:$N$130,Datenabgleich!$O117)),"",LARGE(Datenabgleich!$N$31:$N$130,Datenabgleich!$O117))</f>
        <v/>
      </c>
      <c r="B88" s="173" t="str">
        <f t="array" ref="B88">IF(ISERROR(VLOOKUP($A88,Anmeldeformular!$B$10:$M$109,2,FALSE)),"",VLOOKUP($A88,Anmeldeformular!$B$10:$M$109,2,FALSE))</f>
        <v/>
      </c>
      <c r="C88" s="173" t="str">
        <f t="array" ref="C88">IF(ISERROR(VLOOKUP($A88,Anmeldeformular!$B$10:$M$109,3,FALSE)),"",VLOOKUP($A88,Anmeldeformular!$B$10:$M$109,3,FALSE))</f>
        <v/>
      </c>
      <c r="D88" s="173" t="str">
        <f t="array" ref="D88">IF(ISERROR(VLOOKUP($A88,Anmeldeformular!$B$10:$M$109,4,FALSE)),"",VLOOKUP($A88,Anmeldeformular!$B$10:$M$109,4,FALSE))</f>
        <v/>
      </c>
      <c r="E88" s="212" t="str">
        <f t="array" ref="E88">IF(ISERROR(VLOOKUP($A88,Anmeldeformular!$B$10:$M$109,5,FALSE)),"",VLOOKUP($A88,Anmeldeformular!$B$10:$M$109,5,FALSE))</f>
        <v/>
      </c>
      <c r="F88" s="173" t="str">
        <f t="array" ref="F88">IF(ISERROR(VLOOKUP($A88,Anmeldeformular!$B$10:$M$109,6,FALSE)),"",VLOOKUP($A88,Anmeldeformular!$B$10:$M$109,6,FALSE))</f>
        <v/>
      </c>
      <c r="G88" s="173" t="str">
        <f t="array" ref="G88">IF(ISERROR(VLOOKUP($A88,Anmeldeformular!$B$10:$M$109,9,FALSE)),"",IF(VLOOKUP($A88,Anmeldeformular!$B$10:$M$109,9,FALSE)="ja",VLOOKUP($A88,Einzelkür!$B$8:$F$107,5,FALSE),""))</f>
        <v/>
      </c>
      <c r="H88" s="173" t="str">
        <f t="array" ref="H88">IF(ISERROR(VLOOKUP($A88,Anmeldeformular!$B$10:$M$109,10,FALSE)),"",IF(VLOOKUP($A88,Anmeldeformular!$B$10:$M$109,10,FALSE)&lt;&gt;"",VLOOKUP(VLOOKUP($A88,Anmeldeformular!$B$10:$M$109,10,FALSE),Datenabgleich!$D$31:$E$54,2,FALSE),""))</f>
        <v/>
      </c>
      <c r="I88" s="173" t="str">
        <f t="array" ref="I88">IF(ISERROR(VLOOKUP($A88,Anmeldeformular!$B$10:$M$109,11,FALSE)),"",IF(VLOOKUP($A88,Anmeldeformular!$B$10:$M$109,11,FALSE)&lt;&gt;"",VLOOKUP(VLOOKUP($A88,Anmeldeformular!$B$10:$M$109,11,FALSE),Datenabgleich!$G$31:$H$54,2,FALSE),""))</f>
        <v/>
      </c>
      <c r="J88" s="173" t="str">
        <f t="array" ref="J88">IF(ISERROR(VLOOKUP($A88,Anmeldeformular!$B$10:$M$109,12,FALSE)),"",IF(VLOOKUP($A88,Anmeldeformular!$B$10:$M$109,12,FALSE)&lt;&gt;"",VLOOKUP(VLOOKUP($A88,Anmeldeformular!$B$10:$M$109,12,FALSE),Datenabgleich!$J$31:$K$54,2,FALSE),""))</f>
        <v/>
      </c>
    </row>
    <row r="89" spans="1:10" x14ac:dyDescent="0.25">
      <c r="A89" s="173" t="str">
        <f t="array" ref="A89">IF(ISERROR(LARGE(Datenabgleich!$N$31:$N$130,Datenabgleich!$O118)),"",LARGE(Datenabgleich!$N$31:$N$130,Datenabgleich!$O118))</f>
        <v/>
      </c>
      <c r="B89" s="173" t="str">
        <f t="array" ref="B89">IF(ISERROR(VLOOKUP($A89,Anmeldeformular!$B$10:$M$109,2,FALSE)),"",VLOOKUP($A89,Anmeldeformular!$B$10:$M$109,2,FALSE))</f>
        <v/>
      </c>
      <c r="C89" s="173" t="str">
        <f t="array" ref="C89">IF(ISERROR(VLOOKUP($A89,Anmeldeformular!$B$10:$M$109,3,FALSE)),"",VLOOKUP($A89,Anmeldeformular!$B$10:$M$109,3,FALSE))</f>
        <v/>
      </c>
      <c r="D89" s="173" t="str">
        <f t="array" ref="D89">IF(ISERROR(VLOOKUP($A89,Anmeldeformular!$B$10:$M$109,4,FALSE)),"",VLOOKUP($A89,Anmeldeformular!$B$10:$M$109,4,FALSE))</f>
        <v/>
      </c>
      <c r="E89" s="212" t="str">
        <f t="array" ref="E89">IF(ISERROR(VLOOKUP($A89,Anmeldeformular!$B$10:$M$109,5,FALSE)),"",VLOOKUP($A89,Anmeldeformular!$B$10:$M$109,5,FALSE))</f>
        <v/>
      </c>
      <c r="F89" s="173" t="str">
        <f t="array" ref="F89">IF(ISERROR(VLOOKUP($A89,Anmeldeformular!$B$10:$M$109,6,FALSE)),"",VLOOKUP($A89,Anmeldeformular!$B$10:$M$109,6,FALSE))</f>
        <v/>
      </c>
      <c r="G89" s="173" t="str">
        <f t="array" ref="G89">IF(ISERROR(VLOOKUP($A89,Anmeldeformular!$B$10:$M$109,9,FALSE)),"",IF(VLOOKUP($A89,Anmeldeformular!$B$10:$M$109,9,FALSE)="ja",VLOOKUP($A89,Einzelkür!$B$8:$F$107,5,FALSE),""))</f>
        <v/>
      </c>
      <c r="H89" s="173" t="str">
        <f t="array" ref="H89">IF(ISERROR(VLOOKUP($A89,Anmeldeformular!$B$10:$M$109,10,FALSE)),"",IF(VLOOKUP($A89,Anmeldeformular!$B$10:$M$109,10,FALSE)&lt;&gt;"",VLOOKUP(VLOOKUP($A89,Anmeldeformular!$B$10:$M$109,10,FALSE),Datenabgleich!$D$31:$E$54,2,FALSE),""))</f>
        <v/>
      </c>
      <c r="I89" s="173" t="str">
        <f t="array" ref="I89">IF(ISERROR(VLOOKUP($A89,Anmeldeformular!$B$10:$M$109,11,FALSE)),"",IF(VLOOKUP($A89,Anmeldeformular!$B$10:$M$109,11,FALSE)&lt;&gt;"",VLOOKUP(VLOOKUP($A89,Anmeldeformular!$B$10:$M$109,11,FALSE),Datenabgleich!$G$31:$H$54,2,FALSE),""))</f>
        <v/>
      </c>
      <c r="J89" s="173" t="str">
        <f t="array" ref="J89">IF(ISERROR(VLOOKUP($A89,Anmeldeformular!$B$10:$M$109,12,FALSE)),"",IF(VLOOKUP($A89,Anmeldeformular!$B$10:$M$109,12,FALSE)&lt;&gt;"",VLOOKUP(VLOOKUP($A89,Anmeldeformular!$B$10:$M$109,12,FALSE),Datenabgleich!$J$31:$K$54,2,FALSE),""))</f>
        <v/>
      </c>
    </row>
    <row r="90" spans="1:10" x14ac:dyDescent="0.25">
      <c r="A90" s="173" t="str">
        <f t="array" ref="A90">IF(ISERROR(LARGE(Datenabgleich!$N$31:$N$130,Datenabgleich!$O119)),"",LARGE(Datenabgleich!$N$31:$N$130,Datenabgleich!$O119))</f>
        <v/>
      </c>
      <c r="B90" s="173" t="str">
        <f t="array" ref="B90">IF(ISERROR(VLOOKUP($A90,Anmeldeformular!$B$10:$M$109,2,FALSE)),"",VLOOKUP($A90,Anmeldeformular!$B$10:$M$109,2,FALSE))</f>
        <v/>
      </c>
      <c r="C90" s="173" t="str">
        <f t="array" ref="C90">IF(ISERROR(VLOOKUP($A90,Anmeldeformular!$B$10:$M$109,3,FALSE)),"",VLOOKUP($A90,Anmeldeformular!$B$10:$M$109,3,FALSE))</f>
        <v/>
      </c>
      <c r="D90" s="173" t="str">
        <f t="array" ref="D90">IF(ISERROR(VLOOKUP($A90,Anmeldeformular!$B$10:$M$109,4,FALSE)),"",VLOOKUP($A90,Anmeldeformular!$B$10:$M$109,4,FALSE))</f>
        <v/>
      </c>
      <c r="E90" s="212" t="str">
        <f t="array" ref="E90">IF(ISERROR(VLOOKUP($A90,Anmeldeformular!$B$10:$M$109,5,FALSE)),"",VLOOKUP($A90,Anmeldeformular!$B$10:$M$109,5,FALSE))</f>
        <v/>
      </c>
      <c r="F90" s="173" t="str">
        <f t="array" ref="F90">IF(ISERROR(VLOOKUP($A90,Anmeldeformular!$B$10:$M$109,6,FALSE)),"",VLOOKUP($A90,Anmeldeformular!$B$10:$M$109,6,FALSE))</f>
        <v/>
      </c>
      <c r="G90" s="173" t="str">
        <f t="array" ref="G90">IF(ISERROR(VLOOKUP($A90,Anmeldeformular!$B$10:$M$109,9,FALSE)),"",IF(VLOOKUP($A90,Anmeldeformular!$B$10:$M$109,9,FALSE)="ja",VLOOKUP($A90,Einzelkür!$B$8:$F$107,5,FALSE),""))</f>
        <v/>
      </c>
      <c r="H90" s="173" t="str">
        <f t="array" ref="H90">IF(ISERROR(VLOOKUP($A90,Anmeldeformular!$B$10:$M$109,10,FALSE)),"",IF(VLOOKUP($A90,Anmeldeformular!$B$10:$M$109,10,FALSE)&lt;&gt;"",VLOOKUP(VLOOKUP($A90,Anmeldeformular!$B$10:$M$109,10,FALSE),Datenabgleich!$D$31:$E$54,2,FALSE),""))</f>
        <v/>
      </c>
      <c r="I90" s="173" t="str">
        <f t="array" ref="I90">IF(ISERROR(VLOOKUP($A90,Anmeldeformular!$B$10:$M$109,11,FALSE)),"",IF(VLOOKUP($A90,Anmeldeformular!$B$10:$M$109,11,FALSE)&lt;&gt;"",VLOOKUP(VLOOKUP($A90,Anmeldeformular!$B$10:$M$109,11,FALSE),Datenabgleich!$G$31:$H$54,2,FALSE),""))</f>
        <v/>
      </c>
      <c r="J90" s="173" t="str">
        <f t="array" ref="J90">IF(ISERROR(VLOOKUP($A90,Anmeldeformular!$B$10:$M$109,12,FALSE)),"",IF(VLOOKUP($A90,Anmeldeformular!$B$10:$M$109,12,FALSE)&lt;&gt;"",VLOOKUP(VLOOKUP($A90,Anmeldeformular!$B$10:$M$109,12,FALSE),Datenabgleich!$J$31:$K$54,2,FALSE),""))</f>
        <v/>
      </c>
    </row>
    <row r="91" spans="1:10" x14ac:dyDescent="0.25">
      <c r="A91" s="173" t="str">
        <f t="array" ref="A91">IF(ISERROR(LARGE(Datenabgleich!$N$31:$N$130,Datenabgleich!$O120)),"",LARGE(Datenabgleich!$N$31:$N$130,Datenabgleich!$O120))</f>
        <v/>
      </c>
      <c r="B91" s="173" t="str">
        <f t="array" ref="B91">IF(ISERROR(VLOOKUP($A91,Anmeldeformular!$B$10:$M$109,2,FALSE)),"",VLOOKUP($A91,Anmeldeformular!$B$10:$M$109,2,FALSE))</f>
        <v/>
      </c>
      <c r="C91" s="173" t="str">
        <f t="array" ref="C91">IF(ISERROR(VLOOKUP($A91,Anmeldeformular!$B$10:$M$109,3,FALSE)),"",VLOOKUP($A91,Anmeldeformular!$B$10:$M$109,3,FALSE))</f>
        <v/>
      </c>
      <c r="D91" s="173" t="str">
        <f t="array" ref="D91">IF(ISERROR(VLOOKUP($A91,Anmeldeformular!$B$10:$M$109,4,FALSE)),"",VLOOKUP($A91,Anmeldeformular!$B$10:$M$109,4,FALSE))</f>
        <v/>
      </c>
      <c r="E91" s="212" t="str">
        <f t="array" ref="E91">IF(ISERROR(VLOOKUP($A91,Anmeldeformular!$B$10:$M$109,5,FALSE)),"",VLOOKUP($A91,Anmeldeformular!$B$10:$M$109,5,FALSE))</f>
        <v/>
      </c>
      <c r="F91" s="173" t="str">
        <f t="array" ref="F91">IF(ISERROR(VLOOKUP($A91,Anmeldeformular!$B$10:$M$109,6,FALSE)),"",VLOOKUP($A91,Anmeldeformular!$B$10:$M$109,6,FALSE))</f>
        <v/>
      </c>
      <c r="G91" s="173" t="str">
        <f t="array" ref="G91">IF(ISERROR(VLOOKUP($A91,Anmeldeformular!$B$10:$M$109,9,FALSE)),"",IF(VLOOKUP($A91,Anmeldeformular!$B$10:$M$109,9,FALSE)="ja",VLOOKUP($A91,Einzelkür!$B$8:$F$107,5,FALSE),""))</f>
        <v/>
      </c>
      <c r="H91" s="173" t="str">
        <f t="array" ref="H91">IF(ISERROR(VLOOKUP($A91,Anmeldeformular!$B$10:$M$109,10,FALSE)),"",IF(VLOOKUP($A91,Anmeldeformular!$B$10:$M$109,10,FALSE)&lt;&gt;"",VLOOKUP(VLOOKUP($A91,Anmeldeformular!$B$10:$M$109,10,FALSE),Datenabgleich!$D$31:$E$54,2,FALSE),""))</f>
        <v/>
      </c>
      <c r="I91" s="173" t="str">
        <f t="array" ref="I91">IF(ISERROR(VLOOKUP($A91,Anmeldeformular!$B$10:$M$109,11,FALSE)),"",IF(VLOOKUP($A91,Anmeldeformular!$B$10:$M$109,11,FALSE)&lt;&gt;"",VLOOKUP(VLOOKUP($A91,Anmeldeformular!$B$10:$M$109,11,FALSE),Datenabgleich!$G$31:$H$54,2,FALSE),""))</f>
        <v/>
      </c>
      <c r="J91" s="173" t="str">
        <f t="array" ref="J91">IF(ISERROR(VLOOKUP($A91,Anmeldeformular!$B$10:$M$109,12,FALSE)),"",IF(VLOOKUP($A91,Anmeldeformular!$B$10:$M$109,12,FALSE)&lt;&gt;"",VLOOKUP(VLOOKUP($A91,Anmeldeformular!$B$10:$M$109,12,FALSE),Datenabgleich!$J$31:$K$54,2,FALSE),""))</f>
        <v/>
      </c>
    </row>
    <row r="92" spans="1:10" x14ac:dyDescent="0.25">
      <c r="A92" s="173" t="str">
        <f t="array" ref="A92">IF(ISERROR(LARGE(Datenabgleich!$N$31:$N$130,Datenabgleich!$O121)),"",LARGE(Datenabgleich!$N$31:$N$130,Datenabgleich!$O121))</f>
        <v/>
      </c>
      <c r="B92" s="173" t="str">
        <f t="array" ref="B92">IF(ISERROR(VLOOKUP($A92,Anmeldeformular!$B$10:$M$109,2,FALSE)),"",VLOOKUP($A92,Anmeldeformular!$B$10:$M$109,2,FALSE))</f>
        <v/>
      </c>
      <c r="C92" s="173" t="str">
        <f t="array" ref="C92">IF(ISERROR(VLOOKUP($A92,Anmeldeformular!$B$10:$M$109,3,FALSE)),"",VLOOKUP($A92,Anmeldeformular!$B$10:$M$109,3,FALSE))</f>
        <v/>
      </c>
      <c r="D92" s="173" t="str">
        <f t="array" ref="D92">IF(ISERROR(VLOOKUP($A92,Anmeldeformular!$B$10:$M$109,4,FALSE)),"",VLOOKUP($A92,Anmeldeformular!$B$10:$M$109,4,FALSE))</f>
        <v/>
      </c>
      <c r="E92" s="212" t="str">
        <f t="array" ref="E92">IF(ISERROR(VLOOKUP($A92,Anmeldeformular!$B$10:$M$109,5,FALSE)),"",VLOOKUP($A92,Anmeldeformular!$B$10:$M$109,5,FALSE))</f>
        <v/>
      </c>
      <c r="F92" s="173" t="str">
        <f t="array" ref="F92">IF(ISERROR(VLOOKUP($A92,Anmeldeformular!$B$10:$M$109,6,FALSE)),"",VLOOKUP($A92,Anmeldeformular!$B$10:$M$109,6,FALSE))</f>
        <v/>
      </c>
      <c r="G92" s="173" t="str">
        <f t="array" ref="G92">IF(ISERROR(VLOOKUP($A92,Anmeldeformular!$B$10:$M$109,9,FALSE)),"",IF(VLOOKUP($A92,Anmeldeformular!$B$10:$M$109,9,FALSE)="ja",VLOOKUP($A92,Einzelkür!$B$8:$F$107,5,FALSE),""))</f>
        <v/>
      </c>
      <c r="H92" s="173" t="str">
        <f t="array" ref="H92">IF(ISERROR(VLOOKUP($A92,Anmeldeformular!$B$10:$M$109,10,FALSE)),"",IF(VLOOKUP($A92,Anmeldeformular!$B$10:$M$109,10,FALSE)&lt;&gt;"",VLOOKUP(VLOOKUP($A92,Anmeldeformular!$B$10:$M$109,10,FALSE),Datenabgleich!$D$31:$E$54,2,FALSE),""))</f>
        <v/>
      </c>
      <c r="I92" s="173" t="str">
        <f t="array" ref="I92">IF(ISERROR(VLOOKUP($A92,Anmeldeformular!$B$10:$M$109,11,FALSE)),"",IF(VLOOKUP($A92,Anmeldeformular!$B$10:$M$109,11,FALSE)&lt;&gt;"",VLOOKUP(VLOOKUP($A92,Anmeldeformular!$B$10:$M$109,11,FALSE),Datenabgleich!$G$31:$H$54,2,FALSE),""))</f>
        <v/>
      </c>
      <c r="J92" s="173" t="str">
        <f t="array" ref="J92">IF(ISERROR(VLOOKUP($A92,Anmeldeformular!$B$10:$M$109,12,FALSE)),"",IF(VLOOKUP($A92,Anmeldeformular!$B$10:$M$109,12,FALSE)&lt;&gt;"",VLOOKUP(VLOOKUP($A92,Anmeldeformular!$B$10:$M$109,12,FALSE),Datenabgleich!$J$31:$K$54,2,FALSE),""))</f>
        <v/>
      </c>
    </row>
    <row r="93" spans="1:10" x14ac:dyDescent="0.25">
      <c r="A93" s="173" t="str">
        <f t="array" ref="A93">IF(ISERROR(LARGE(Datenabgleich!$N$31:$N$130,Datenabgleich!$O122)),"",LARGE(Datenabgleich!$N$31:$N$130,Datenabgleich!$O122))</f>
        <v/>
      </c>
      <c r="B93" s="173" t="str">
        <f t="array" ref="B93">IF(ISERROR(VLOOKUP($A93,Anmeldeformular!$B$10:$M$109,2,FALSE)),"",VLOOKUP($A93,Anmeldeformular!$B$10:$M$109,2,FALSE))</f>
        <v/>
      </c>
      <c r="C93" s="173" t="str">
        <f t="array" ref="C93">IF(ISERROR(VLOOKUP($A93,Anmeldeformular!$B$10:$M$109,3,FALSE)),"",VLOOKUP($A93,Anmeldeformular!$B$10:$M$109,3,FALSE))</f>
        <v/>
      </c>
      <c r="D93" s="173" t="str">
        <f t="array" ref="D93">IF(ISERROR(VLOOKUP($A93,Anmeldeformular!$B$10:$M$109,4,FALSE)),"",VLOOKUP($A93,Anmeldeformular!$B$10:$M$109,4,FALSE))</f>
        <v/>
      </c>
      <c r="E93" s="212" t="str">
        <f t="array" ref="E93">IF(ISERROR(VLOOKUP($A93,Anmeldeformular!$B$10:$M$109,5,FALSE)),"",VLOOKUP($A93,Anmeldeformular!$B$10:$M$109,5,FALSE))</f>
        <v/>
      </c>
      <c r="F93" s="173" t="str">
        <f t="array" ref="F93">IF(ISERROR(VLOOKUP($A93,Anmeldeformular!$B$10:$M$109,6,FALSE)),"",VLOOKUP($A93,Anmeldeformular!$B$10:$M$109,6,FALSE))</f>
        <v/>
      </c>
      <c r="G93" s="173" t="str">
        <f t="array" ref="G93">IF(ISERROR(VLOOKUP($A93,Anmeldeformular!$B$10:$M$109,9,FALSE)),"",IF(VLOOKUP($A93,Anmeldeformular!$B$10:$M$109,9,FALSE)="ja",VLOOKUP($A93,Einzelkür!$B$8:$F$107,5,FALSE),""))</f>
        <v/>
      </c>
      <c r="H93" s="173" t="str">
        <f t="array" ref="H93">IF(ISERROR(VLOOKUP($A93,Anmeldeformular!$B$10:$M$109,10,FALSE)),"",IF(VLOOKUP($A93,Anmeldeformular!$B$10:$M$109,10,FALSE)&lt;&gt;"",VLOOKUP(VLOOKUP($A93,Anmeldeformular!$B$10:$M$109,10,FALSE),Datenabgleich!$D$31:$E$54,2,FALSE),""))</f>
        <v/>
      </c>
      <c r="I93" s="173" t="str">
        <f t="array" ref="I93">IF(ISERROR(VLOOKUP($A93,Anmeldeformular!$B$10:$M$109,11,FALSE)),"",IF(VLOOKUP($A93,Anmeldeformular!$B$10:$M$109,11,FALSE)&lt;&gt;"",VLOOKUP(VLOOKUP($A93,Anmeldeformular!$B$10:$M$109,11,FALSE),Datenabgleich!$G$31:$H$54,2,FALSE),""))</f>
        <v/>
      </c>
      <c r="J93" s="173" t="str">
        <f t="array" ref="J93">IF(ISERROR(VLOOKUP($A93,Anmeldeformular!$B$10:$M$109,12,FALSE)),"",IF(VLOOKUP($A93,Anmeldeformular!$B$10:$M$109,12,FALSE)&lt;&gt;"",VLOOKUP(VLOOKUP($A93,Anmeldeformular!$B$10:$M$109,12,FALSE),Datenabgleich!$J$31:$K$54,2,FALSE),""))</f>
        <v/>
      </c>
    </row>
    <row r="94" spans="1:10" x14ac:dyDescent="0.25">
      <c r="A94" s="173" t="str">
        <f t="array" ref="A94">IF(ISERROR(LARGE(Datenabgleich!$N$31:$N$130,Datenabgleich!$O123)),"",LARGE(Datenabgleich!$N$31:$N$130,Datenabgleich!$O123))</f>
        <v/>
      </c>
      <c r="B94" s="173" t="str">
        <f t="array" ref="B94">IF(ISERROR(VLOOKUP($A94,Anmeldeformular!$B$10:$M$109,2,FALSE)),"",VLOOKUP($A94,Anmeldeformular!$B$10:$M$109,2,FALSE))</f>
        <v/>
      </c>
      <c r="C94" s="173" t="str">
        <f t="array" ref="C94">IF(ISERROR(VLOOKUP($A94,Anmeldeformular!$B$10:$M$109,3,FALSE)),"",VLOOKUP($A94,Anmeldeformular!$B$10:$M$109,3,FALSE))</f>
        <v/>
      </c>
      <c r="D94" s="173" t="str">
        <f t="array" ref="D94">IF(ISERROR(VLOOKUP($A94,Anmeldeformular!$B$10:$M$109,4,FALSE)),"",VLOOKUP($A94,Anmeldeformular!$B$10:$M$109,4,FALSE))</f>
        <v/>
      </c>
      <c r="E94" s="212" t="str">
        <f t="array" ref="E94">IF(ISERROR(VLOOKUP($A94,Anmeldeformular!$B$10:$M$109,5,FALSE)),"",VLOOKUP($A94,Anmeldeformular!$B$10:$M$109,5,FALSE))</f>
        <v/>
      </c>
      <c r="F94" s="173" t="str">
        <f t="array" ref="F94">IF(ISERROR(VLOOKUP($A94,Anmeldeformular!$B$10:$M$109,6,FALSE)),"",VLOOKUP($A94,Anmeldeformular!$B$10:$M$109,6,FALSE))</f>
        <v/>
      </c>
      <c r="G94" s="173" t="str">
        <f t="array" ref="G94">IF(ISERROR(VLOOKUP($A94,Anmeldeformular!$B$10:$M$109,9,FALSE)),"",IF(VLOOKUP($A94,Anmeldeformular!$B$10:$M$109,9,FALSE)="ja",VLOOKUP($A94,Einzelkür!$B$8:$F$107,5,FALSE),""))</f>
        <v/>
      </c>
      <c r="H94" s="173" t="str">
        <f t="array" ref="H94">IF(ISERROR(VLOOKUP($A94,Anmeldeformular!$B$10:$M$109,10,FALSE)),"",IF(VLOOKUP($A94,Anmeldeformular!$B$10:$M$109,10,FALSE)&lt;&gt;"",VLOOKUP(VLOOKUP($A94,Anmeldeformular!$B$10:$M$109,10,FALSE),Datenabgleich!$D$31:$E$54,2,FALSE),""))</f>
        <v/>
      </c>
      <c r="I94" s="173" t="str">
        <f t="array" ref="I94">IF(ISERROR(VLOOKUP($A94,Anmeldeformular!$B$10:$M$109,11,FALSE)),"",IF(VLOOKUP($A94,Anmeldeformular!$B$10:$M$109,11,FALSE)&lt;&gt;"",VLOOKUP(VLOOKUP($A94,Anmeldeformular!$B$10:$M$109,11,FALSE),Datenabgleich!$G$31:$H$54,2,FALSE),""))</f>
        <v/>
      </c>
      <c r="J94" s="173" t="str">
        <f t="array" ref="J94">IF(ISERROR(VLOOKUP($A94,Anmeldeformular!$B$10:$M$109,12,FALSE)),"",IF(VLOOKUP($A94,Anmeldeformular!$B$10:$M$109,12,FALSE)&lt;&gt;"",VLOOKUP(VLOOKUP($A94,Anmeldeformular!$B$10:$M$109,12,FALSE),Datenabgleich!$J$31:$K$54,2,FALSE),""))</f>
        <v/>
      </c>
    </row>
    <row r="95" spans="1:10" x14ac:dyDescent="0.25">
      <c r="A95" s="173" t="str">
        <f t="array" ref="A95">IF(ISERROR(LARGE(Datenabgleich!$N$31:$N$130,Datenabgleich!$O124)),"",LARGE(Datenabgleich!$N$31:$N$130,Datenabgleich!$O124))</f>
        <v/>
      </c>
      <c r="B95" s="173" t="str">
        <f t="array" ref="B95">IF(ISERROR(VLOOKUP($A95,Anmeldeformular!$B$10:$M$109,2,FALSE)),"",VLOOKUP($A95,Anmeldeformular!$B$10:$M$109,2,FALSE))</f>
        <v/>
      </c>
      <c r="C95" s="173" t="str">
        <f t="array" ref="C95">IF(ISERROR(VLOOKUP($A95,Anmeldeformular!$B$10:$M$109,3,FALSE)),"",VLOOKUP($A95,Anmeldeformular!$B$10:$M$109,3,FALSE))</f>
        <v/>
      </c>
      <c r="D95" s="173" t="str">
        <f t="array" ref="D95">IF(ISERROR(VLOOKUP($A95,Anmeldeformular!$B$10:$M$109,4,FALSE)),"",VLOOKUP($A95,Anmeldeformular!$B$10:$M$109,4,FALSE))</f>
        <v/>
      </c>
      <c r="E95" s="212" t="str">
        <f t="array" ref="E95">IF(ISERROR(VLOOKUP($A95,Anmeldeformular!$B$10:$M$109,5,FALSE)),"",VLOOKUP($A95,Anmeldeformular!$B$10:$M$109,5,FALSE))</f>
        <v/>
      </c>
      <c r="F95" s="173" t="str">
        <f t="array" ref="F95">IF(ISERROR(VLOOKUP($A95,Anmeldeformular!$B$10:$M$109,6,FALSE)),"",VLOOKUP($A95,Anmeldeformular!$B$10:$M$109,6,FALSE))</f>
        <v/>
      </c>
      <c r="G95" s="173" t="str">
        <f t="array" ref="G95">IF(ISERROR(VLOOKUP($A95,Anmeldeformular!$B$10:$M$109,9,FALSE)),"",IF(VLOOKUP($A95,Anmeldeformular!$B$10:$M$109,9,FALSE)="ja",VLOOKUP($A95,Einzelkür!$B$8:$F$107,5,FALSE),""))</f>
        <v/>
      </c>
      <c r="H95" s="173" t="str">
        <f t="array" ref="H95">IF(ISERROR(VLOOKUP($A95,Anmeldeformular!$B$10:$M$109,10,FALSE)),"",IF(VLOOKUP($A95,Anmeldeformular!$B$10:$M$109,10,FALSE)&lt;&gt;"",VLOOKUP(VLOOKUP($A95,Anmeldeformular!$B$10:$M$109,10,FALSE),Datenabgleich!$D$31:$E$54,2,FALSE),""))</f>
        <v/>
      </c>
      <c r="I95" s="173" t="str">
        <f t="array" ref="I95">IF(ISERROR(VLOOKUP($A95,Anmeldeformular!$B$10:$M$109,11,FALSE)),"",IF(VLOOKUP($A95,Anmeldeformular!$B$10:$M$109,11,FALSE)&lt;&gt;"",VLOOKUP(VLOOKUP($A95,Anmeldeformular!$B$10:$M$109,11,FALSE),Datenabgleich!$G$31:$H$54,2,FALSE),""))</f>
        <v/>
      </c>
      <c r="J95" s="173" t="str">
        <f t="array" ref="J95">IF(ISERROR(VLOOKUP($A95,Anmeldeformular!$B$10:$M$109,12,FALSE)),"",IF(VLOOKUP($A95,Anmeldeformular!$B$10:$M$109,12,FALSE)&lt;&gt;"",VLOOKUP(VLOOKUP($A95,Anmeldeformular!$B$10:$M$109,12,FALSE),Datenabgleich!$J$31:$K$54,2,FALSE),""))</f>
        <v/>
      </c>
    </row>
    <row r="96" spans="1:10" x14ac:dyDescent="0.25">
      <c r="A96" s="173" t="str">
        <f t="array" ref="A96">IF(ISERROR(LARGE(Datenabgleich!$N$31:$N$130,Datenabgleich!$O125)),"",LARGE(Datenabgleich!$N$31:$N$130,Datenabgleich!$O125))</f>
        <v/>
      </c>
      <c r="B96" s="173" t="str">
        <f t="array" ref="B96">IF(ISERROR(VLOOKUP($A96,Anmeldeformular!$B$10:$M$109,2,FALSE)),"",VLOOKUP($A96,Anmeldeformular!$B$10:$M$109,2,FALSE))</f>
        <v/>
      </c>
      <c r="C96" s="173" t="str">
        <f t="array" ref="C96">IF(ISERROR(VLOOKUP($A96,Anmeldeformular!$B$10:$M$109,3,FALSE)),"",VLOOKUP($A96,Anmeldeformular!$B$10:$M$109,3,FALSE))</f>
        <v/>
      </c>
      <c r="D96" s="173" t="str">
        <f t="array" ref="D96">IF(ISERROR(VLOOKUP($A96,Anmeldeformular!$B$10:$M$109,4,FALSE)),"",VLOOKUP($A96,Anmeldeformular!$B$10:$M$109,4,FALSE))</f>
        <v/>
      </c>
      <c r="E96" s="212" t="str">
        <f t="array" ref="E96">IF(ISERROR(VLOOKUP($A96,Anmeldeformular!$B$10:$M$109,5,FALSE)),"",VLOOKUP($A96,Anmeldeformular!$B$10:$M$109,5,FALSE))</f>
        <v/>
      </c>
      <c r="F96" s="173" t="str">
        <f t="array" ref="F96">IF(ISERROR(VLOOKUP($A96,Anmeldeformular!$B$10:$M$109,6,FALSE)),"",VLOOKUP($A96,Anmeldeformular!$B$10:$M$109,6,FALSE))</f>
        <v/>
      </c>
      <c r="G96" s="173" t="str">
        <f t="array" ref="G96">IF(ISERROR(VLOOKUP($A96,Anmeldeformular!$B$10:$M$109,9,FALSE)),"",IF(VLOOKUP($A96,Anmeldeformular!$B$10:$M$109,9,FALSE)="ja",VLOOKUP($A96,Einzelkür!$B$8:$F$107,5,FALSE),""))</f>
        <v/>
      </c>
      <c r="H96" s="173" t="str">
        <f t="array" ref="H96">IF(ISERROR(VLOOKUP($A96,Anmeldeformular!$B$10:$M$109,10,FALSE)),"",IF(VLOOKUP($A96,Anmeldeformular!$B$10:$M$109,10,FALSE)&lt;&gt;"",VLOOKUP(VLOOKUP($A96,Anmeldeformular!$B$10:$M$109,10,FALSE),Datenabgleich!$D$31:$E$54,2,FALSE),""))</f>
        <v/>
      </c>
      <c r="I96" s="173" t="str">
        <f t="array" ref="I96">IF(ISERROR(VLOOKUP($A96,Anmeldeformular!$B$10:$M$109,11,FALSE)),"",IF(VLOOKUP($A96,Anmeldeformular!$B$10:$M$109,11,FALSE)&lt;&gt;"",VLOOKUP(VLOOKUP($A96,Anmeldeformular!$B$10:$M$109,11,FALSE),Datenabgleich!$G$31:$H$54,2,FALSE),""))</f>
        <v/>
      </c>
      <c r="J96" s="173" t="str">
        <f t="array" ref="J96">IF(ISERROR(VLOOKUP($A96,Anmeldeformular!$B$10:$M$109,12,FALSE)),"",IF(VLOOKUP($A96,Anmeldeformular!$B$10:$M$109,12,FALSE)&lt;&gt;"",VLOOKUP(VLOOKUP($A96,Anmeldeformular!$B$10:$M$109,12,FALSE),Datenabgleich!$J$31:$K$54,2,FALSE),""))</f>
        <v/>
      </c>
    </row>
    <row r="97" spans="1:10" x14ac:dyDescent="0.25">
      <c r="A97" s="173" t="str">
        <f t="array" ref="A97">IF(ISERROR(LARGE(Datenabgleich!$N$31:$N$130,Datenabgleich!$O126)),"",LARGE(Datenabgleich!$N$31:$N$130,Datenabgleich!$O126))</f>
        <v/>
      </c>
      <c r="B97" s="173" t="str">
        <f t="array" ref="B97">IF(ISERROR(VLOOKUP($A97,Anmeldeformular!$B$10:$M$109,2,FALSE)),"",VLOOKUP($A97,Anmeldeformular!$B$10:$M$109,2,FALSE))</f>
        <v/>
      </c>
      <c r="C97" s="173" t="str">
        <f t="array" ref="C97">IF(ISERROR(VLOOKUP($A97,Anmeldeformular!$B$10:$M$109,3,FALSE)),"",VLOOKUP($A97,Anmeldeformular!$B$10:$M$109,3,FALSE))</f>
        <v/>
      </c>
      <c r="D97" s="173" t="str">
        <f t="array" ref="D97">IF(ISERROR(VLOOKUP($A97,Anmeldeformular!$B$10:$M$109,4,FALSE)),"",VLOOKUP($A97,Anmeldeformular!$B$10:$M$109,4,FALSE))</f>
        <v/>
      </c>
      <c r="E97" s="212" t="str">
        <f t="array" ref="E97">IF(ISERROR(VLOOKUP($A97,Anmeldeformular!$B$10:$M$109,5,FALSE)),"",VLOOKUP($A97,Anmeldeformular!$B$10:$M$109,5,FALSE))</f>
        <v/>
      </c>
      <c r="F97" s="173" t="str">
        <f t="array" ref="F97">IF(ISERROR(VLOOKUP($A97,Anmeldeformular!$B$10:$M$109,6,FALSE)),"",VLOOKUP($A97,Anmeldeformular!$B$10:$M$109,6,FALSE))</f>
        <v/>
      </c>
      <c r="G97" s="173" t="str">
        <f t="array" ref="G97">IF(ISERROR(VLOOKUP($A97,Anmeldeformular!$B$10:$M$109,9,FALSE)),"",IF(VLOOKUP($A97,Anmeldeformular!$B$10:$M$109,9,FALSE)="ja",VLOOKUP($A97,Einzelkür!$B$8:$F$107,5,FALSE),""))</f>
        <v/>
      </c>
      <c r="H97" s="173" t="str">
        <f t="array" ref="H97">IF(ISERROR(VLOOKUP($A97,Anmeldeformular!$B$10:$M$109,10,FALSE)),"",IF(VLOOKUP($A97,Anmeldeformular!$B$10:$M$109,10,FALSE)&lt;&gt;"",VLOOKUP(VLOOKUP($A97,Anmeldeformular!$B$10:$M$109,10,FALSE),Datenabgleich!$D$31:$E$54,2,FALSE),""))</f>
        <v/>
      </c>
      <c r="I97" s="173" t="str">
        <f t="array" ref="I97">IF(ISERROR(VLOOKUP($A97,Anmeldeformular!$B$10:$M$109,11,FALSE)),"",IF(VLOOKUP($A97,Anmeldeformular!$B$10:$M$109,11,FALSE)&lt;&gt;"",VLOOKUP(VLOOKUP($A97,Anmeldeformular!$B$10:$M$109,11,FALSE),Datenabgleich!$G$31:$H$54,2,FALSE),""))</f>
        <v/>
      </c>
      <c r="J97" s="173" t="str">
        <f t="array" ref="J97">IF(ISERROR(VLOOKUP($A97,Anmeldeformular!$B$10:$M$109,12,FALSE)),"",IF(VLOOKUP($A97,Anmeldeformular!$B$10:$M$109,12,FALSE)&lt;&gt;"",VLOOKUP(VLOOKUP($A97,Anmeldeformular!$B$10:$M$109,12,FALSE),Datenabgleich!$J$31:$K$54,2,FALSE),""))</f>
        <v/>
      </c>
    </row>
    <row r="98" spans="1:10" x14ac:dyDescent="0.25">
      <c r="A98" s="173" t="str">
        <f t="array" ref="A98">IF(ISERROR(LARGE(Datenabgleich!$N$31:$N$130,Datenabgleich!$O127)),"",LARGE(Datenabgleich!$N$31:$N$130,Datenabgleich!$O127))</f>
        <v/>
      </c>
      <c r="B98" s="173" t="str">
        <f t="array" ref="B98">IF(ISERROR(VLOOKUP($A98,Anmeldeformular!$B$10:$M$109,2,FALSE)),"",VLOOKUP($A98,Anmeldeformular!$B$10:$M$109,2,FALSE))</f>
        <v/>
      </c>
      <c r="C98" s="173" t="str">
        <f t="array" ref="C98">IF(ISERROR(VLOOKUP($A98,Anmeldeformular!$B$10:$M$109,3,FALSE)),"",VLOOKUP($A98,Anmeldeformular!$B$10:$M$109,3,FALSE))</f>
        <v/>
      </c>
      <c r="D98" s="173" t="str">
        <f t="array" ref="D98">IF(ISERROR(VLOOKUP($A98,Anmeldeformular!$B$10:$M$109,4,FALSE)),"",VLOOKUP($A98,Anmeldeformular!$B$10:$M$109,4,FALSE))</f>
        <v/>
      </c>
      <c r="E98" s="212" t="str">
        <f t="array" ref="E98">IF(ISERROR(VLOOKUP($A98,Anmeldeformular!$B$10:$M$109,5,FALSE)),"",VLOOKUP($A98,Anmeldeformular!$B$10:$M$109,5,FALSE))</f>
        <v/>
      </c>
      <c r="F98" s="173" t="str">
        <f t="array" ref="F98">IF(ISERROR(VLOOKUP($A98,Anmeldeformular!$B$10:$M$109,6,FALSE)),"",VLOOKUP($A98,Anmeldeformular!$B$10:$M$109,6,FALSE))</f>
        <v/>
      </c>
      <c r="G98" s="173" t="str">
        <f t="array" ref="G98">IF(ISERROR(VLOOKUP($A98,Anmeldeformular!$B$10:$M$109,9,FALSE)),"",IF(VLOOKUP($A98,Anmeldeformular!$B$10:$M$109,9,FALSE)="ja",VLOOKUP($A98,Einzelkür!$B$8:$F$107,5,FALSE),""))</f>
        <v/>
      </c>
      <c r="H98" s="173" t="str">
        <f t="array" ref="H98">IF(ISERROR(VLOOKUP($A98,Anmeldeformular!$B$10:$M$109,10,FALSE)),"",IF(VLOOKUP($A98,Anmeldeformular!$B$10:$M$109,10,FALSE)&lt;&gt;"",VLOOKUP(VLOOKUP($A98,Anmeldeformular!$B$10:$M$109,10,FALSE),Datenabgleich!$D$31:$E$54,2,FALSE),""))</f>
        <v/>
      </c>
      <c r="I98" s="173" t="str">
        <f t="array" ref="I98">IF(ISERROR(VLOOKUP($A98,Anmeldeformular!$B$10:$M$109,11,FALSE)),"",IF(VLOOKUP($A98,Anmeldeformular!$B$10:$M$109,11,FALSE)&lt;&gt;"",VLOOKUP(VLOOKUP($A98,Anmeldeformular!$B$10:$M$109,11,FALSE),Datenabgleich!$G$31:$H$54,2,FALSE),""))</f>
        <v/>
      </c>
      <c r="J98" s="173" t="str">
        <f t="array" ref="J98">IF(ISERROR(VLOOKUP($A98,Anmeldeformular!$B$10:$M$109,12,FALSE)),"",IF(VLOOKUP($A98,Anmeldeformular!$B$10:$M$109,12,FALSE)&lt;&gt;"",VLOOKUP(VLOOKUP($A98,Anmeldeformular!$B$10:$M$109,12,FALSE),Datenabgleich!$J$31:$K$54,2,FALSE),""))</f>
        <v/>
      </c>
    </row>
    <row r="99" spans="1:10" x14ac:dyDescent="0.25">
      <c r="A99" s="173" t="str">
        <f t="array" ref="A99">IF(ISERROR(LARGE(Datenabgleich!$N$31:$N$130,Datenabgleich!$O128)),"",LARGE(Datenabgleich!$N$31:$N$130,Datenabgleich!$O128))</f>
        <v/>
      </c>
      <c r="B99" s="173" t="str">
        <f t="array" ref="B99">IF(ISERROR(VLOOKUP($A99,Anmeldeformular!$B$10:$M$109,2,FALSE)),"",VLOOKUP($A99,Anmeldeformular!$B$10:$M$109,2,FALSE))</f>
        <v/>
      </c>
      <c r="C99" s="173" t="str">
        <f t="array" ref="C99">IF(ISERROR(VLOOKUP($A99,Anmeldeformular!$B$10:$M$109,3,FALSE)),"",VLOOKUP($A99,Anmeldeformular!$B$10:$M$109,3,FALSE))</f>
        <v/>
      </c>
      <c r="D99" s="173" t="str">
        <f t="array" ref="D99">IF(ISERROR(VLOOKUP($A99,Anmeldeformular!$B$10:$M$109,4,FALSE)),"",VLOOKUP($A99,Anmeldeformular!$B$10:$M$109,4,FALSE))</f>
        <v/>
      </c>
      <c r="E99" s="212" t="str">
        <f t="array" ref="E99">IF(ISERROR(VLOOKUP($A99,Anmeldeformular!$B$10:$M$109,5,FALSE)),"",VLOOKUP($A99,Anmeldeformular!$B$10:$M$109,5,FALSE))</f>
        <v/>
      </c>
      <c r="F99" s="173" t="str">
        <f t="array" ref="F99">IF(ISERROR(VLOOKUP($A99,Anmeldeformular!$B$10:$M$109,6,FALSE)),"",VLOOKUP($A99,Anmeldeformular!$B$10:$M$109,6,FALSE))</f>
        <v/>
      </c>
      <c r="G99" s="173" t="str">
        <f t="array" ref="G99">IF(ISERROR(VLOOKUP($A99,Anmeldeformular!$B$10:$M$109,9,FALSE)),"",IF(VLOOKUP($A99,Anmeldeformular!$B$10:$M$109,9,FALSE)="ja",VLOOKUP($A99,Einzelkür!$B$8:$F$107,5,FALSE),""))</f>
        <v/>
      </c>
      <c r="H99" s="173" t="str">
        <f t="array" ref="H99">IF(ISERROR(VLOOKUP($A99,Anmeldeformular!$B$10:$M$109,10,FALSE)),"",IF(VLOOKUP($A99,Anmeldeformular!$B$10:$M$109,10,FALSE)&lt;&gt;"",VLOOKUP(VLOOKUP($A99,Anmeldeformular!$B$10:$M$109,10,FALSE),Datenabgleich!$D$31:$E$54,2,FALSE),""))</f>
        <v/>
      </c>
      <c r="I99" s="173" t="str">
        <f t="array" ref="I99">IF(ISERROR(VLOOKUP($A99,Anmeldeformular!$B$10:$M$109,11,FALSE)),"",IF(VLOOKUP($A99,Anmeldeformular!$B$10:$M$109,11,FALSE)&lt;&gt;"",VLOOKUP(VLOOKUP($A99,Anmeldeformular!$B$10:$M$109,11,FALSE),Datenabgleich!$G$31:$H$54,2,FALSE),""))</f>
        <v/>
      </c>
      <c r="J99" s="173" t="str">
        <f t="array" ref="J99">IF(ISERROR(VLOOKUP($A99,Anmeldeformular!$B$10:$M$109,12,FALSE)),"",IF(VLOOKUP($A99,Anmeldeformular!$B$10:$M$109,12,FALSE)&lt;&gt;"",VLOOKUP(VLOOKUP($A99,Anmeldeformular!$B$10:$M$109,12,FALSE),Datenabgleich!$J$31:$K$54,2,FALSE),""))</f>
        <v/>
      </c>
    </row>
    <row r="100" spans="1:10" x14ac:dyDescent="0.25">
      <c r="A100" s="173" t="str">
        <f t="array" ref="A100">IF(ISERROR(LARGE(Datenabgleich!$N$31:$N$130,Datenabgleich!$O129)),"",LARGE(Datenabgleich!$N$31:$N$130,Datenabgleich!$O129))</f>
        <v/>
      </c>
      <c r="B100" s="173" t="str">
        <f t="array" ref="B100">IF(ISERROR(VLOOKUP($A100,Anmeldeformular!$B$10:$M$109,2,FALSE)),"",VLOOKUP($A100,Anmeldeformular!$B$10:$M$109,2,FALSE))</f>
        <v/>
      </c>
      <c r="C100" s="173" t="str">
        <f t="array" ref="C100">IF(ISERROR(VLOOKUP($A100,Anmeldeformular!$B$10:$M$109,3,FALSE)),"",VLOOKUP($A100,Anmeldeformular!$B$10:$M$109,3,FALSE))</f>
        <v/>
      </c>
      <c r="D100" s="173" t="str">
        <f t="array" ref="D100">IF(ISERROR(VLOOKUP($A100,Anmeldeformular!$B$10:$M$109,4,FALSE)),"",VLOOKUP($A100,Anmeldeformular!$B$10:$M$109,4,FALSE))</f>
        <v/>
      </c>
      <c r="E100" s="212" t="str">
        <f t="array" ref="E100">IF(ISERROR(VLOOKUP($A100,Anmeldeformular!$B$10:$M$109,5,FALSE)),"",VLOOKUP($A100,Anmeldeformular!$B$10:$M$109,5,FALSE))</f>
        <v/>
      </c>
      <c r="F100" s="173" t="str">
        <f t="array" ref="F100">IF(ISERROR(VLOOKUP($A100,Anmeldeformular!$B$10:$M$109,6,FALSE)),"",VLOOKUP($A100,Anmeldeformular!$B$10:$M$109,6,FALSE))</f>
        <v/>
      </c>
      <c r="G100" s="173" t="str">
        <f t="array" ref="G100">IF(ISERROR(VLOOKUP($A100,Anmeldeformular!$B$10:$M$109,9,FALSE)),"",IF(VLOOKUP($A100,Anmeldeformular!$B$10:$M$109,9,FALSE)="ja",VLOOKUP($A100,Einzelkür!$B$8:$F$107,5,FALSE),""))</f>
        <v/>
      </c>
      <c r="H100" s="173" t="str">
        <f t="array" ref="H100">IF(ISERROR(VLOOKUP($A100,Anmeldeformular!$B$10:$M$109,10,FALSE)),"",IF(VLOOKUP($A100,Anmeldeformular!$B$10:$M$109,10,FALSE)&lt;&gt;"",VLOOKUP(VLOOKUP($A100,Anmeldeformular!$B$10:$M$109,10,FALSE),Datenabgleich!$D$31:$E$54,2,FALSE),""))</f>
        <v/>
      </c>
      <c r="I100" s="173" t="str">
        <f t="array" ref="I100">IF(ISERROR(VLOOKUP($A100,Anmeldeformular!$B$10:$M$109,11,FALSE)),"",IF(VLOOKUP($A100,Anmeldeformular!$B$10:$M$109,11,FALSE)&lt;&gt;"",VLOOKUP(VLOOKUP($A100,Anmeldeformular!$B$10:$M$109,11,FALSE),Datenabgleich!$G$31:$H$54,2,FALSE),""))</f>
        <v/>
      </c>
      <c r="J100" s="173" t="str">
        <f t="array" ref="J100">IF(ISERROR(VLOOKUP($A100,Anmeldeformular!$B$10:$M$109,12,FALSE)),"",IF(VLOOKUP($A100,Anmeldeformular!$B$10:$M$109,12,FALSE)&lt;&gt;"",VLOOKUP(VLOOKUP($A100,Anmeldeformular!$B$10:$M$109,12,FALSE),Datenabgleich!$J$31:$K$54,2,FALSE),""))</f>
        <v/>
      </c>
    </row>
    <row r="101" spans="1:10" ht="15.75" thickBot="1" x14ac:dyDescent="0.3">
      <c r="A101" s="173" t="str">
        <f t="array" ref="A101">IF(ISERROR(LARGE(Datenabgleich!$N$31:$N$130,Datenabgleich!$O130)),"",LARGE(Datenabgleich!$N$31:$N$130,Datenabgleich!$O130))</f>
        <v/>
      </c>
      <c r="B101" s="173" t="str">
        <f t="array" ref="B101">IF(ISERROR(VLOOKUP($A101,Anmeldeformular!$B$10:$M$109,2,FALSE)),"",VLOOKUP($A101,Anmeldeformular!$B$10:$M$109,2,FALSE))</f>
        <v/>
      </c>
      <c r="C101" s="173" t="str">
        <f t="array" ref="C101">IF(ISERROR(VLOOKUP($A101,Anmeldeformular!$B$10:$M$109,3,FALSE)),"",VLOOKUP($A101,Anmeldeformular!$B$10:$M$109,3,FALSE))</f>
        <v/>
      </c>
      <c r="D101" s="173" t="str">
        <f t="array" ref="D101">IF(ISERROR(VLOOKUP($A101,Anmeldeformular!$B$10:$M$109,4,FALSE)),"",VLOOKUP($A101,Anmeldeformular!$B$10:$M$109,4,FALSE))</f>
        <v/>
      </c>
      <c r="E101" s="212" t="str">
        <f t="array" ref="E101">IF(ISERROR(VLOOKUP($A101,Anmeldeformular!$B$10:$M$109,5,FALSE)),"",VLOOKUP($A101,Anmeldeformular!$B$10:$M$109,5,FALSE))</f>
        <v/>
      </c>
      <c r="F101" s="173" t="str">
        <f t="array" ref="F101">IF(ISERROR(VLOOKUP($A101,Anmeldeformular!$B$10:$M$109,6,FALSE)),"",VLOOKUP($A101,Anmeldeformular!$B$10:$M$109,6,FALSE))</f>
        <v/>
      </c>
      <c r="G101" s="173" t="str">
        <f t="array" ref="G101">IF(ISERROR(VLOOKUP($A101,Anmeldeformular!$B$10:$M$109,9,FALSE)),"",IF(VLOOKUP($A101,Anmeldeformular!$B$10:$M$109,9,FALSE)="ja",VLOOKUP($A101,Einzelkür!$B$8:$F$107,5,FALSE),""))</f>
        <v/>
      </c>
      <c r="H101" s="173" t="str">
        <f t="array" ref="H101">IF(ISERROR(VLOOKUP($A101,Anmeldeformular!$B$10:$M$109,10,FALSE)),"",IF(VLOOKUP($A101,Anmeldeformular!$B$10:$M$109,10,FALSE)&lt;&gt;"",VLOOKUP(VLOOKUP($A101,Anmeldeformular!$B$10:$M$109,10,FALSE),Datenabgleich!$D$31:$E$54,2,FALSE),""))</f>
        <v/>
      </c>
      <c r="I101" s="173" t="str">
        <f t="array" ref="I101">IF(ISERROR(VLOOKUP($A101,Anmeldeformular!$B$10:$M$109,11,FALSE)),"",IF(VLOOKUP($A101,Anmeldeformular!$B$10:$M$109,11,FALSE)&lt;&gt;"",VLOOKUP(VLOOKUP($A101,Anmeldeformular!$B$10:$M$109,11,FALSE),Datenabgleich!$G$31:$H$54,2,FALSE),""))</f>
        <v/>
      </c>
      <c r="J101" s="173" t="str">
        <f t="array" ref="J101">IF(ISERROR(VLOOKUP($A101,Anmeldeformular!$B$10:$M$109,12,FALSE)),"",IF(VLOOKUP($A101,Anmeldeformular!$B$10:$M$109,12,FALSE)&lt;&gt;"",VLOOKUP(VLOOKUP($A101,Anmeldeformular!$B$10:$M$109,12,FALSE),Datenabgleich!$J$31:$K$54,2,FALSE),""))</f>
        <v/>
      </c>
    </row>
    <row r="102" spans="1:10" s="215" customFormat="1" ht="15.75" thickTop="1" x14ac:dyDescent="0.25">
      <c r="A102" s="214"/>
      <c r="E102" s="216"/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889B8-69EE-4884-9BE7-ACAAC10C61B0}">
  <sheetPr codeName="Tabelle12"/>
  <dimension ref="A1:AZ25"/>
  <sheetViews>
    <sheetView workbookViewId="0">
      <selection activeCell="BA3" sqref="BA3:BA25"/>
    </sheetView>
  </sheetViews>
  <sheetFormatPr baseColWidth="10" defaultColWidth="108.140625" defaultRowHeight="15" x14ac:dyDescent="0.25"/>
  <cols>
    <col min="1" max="1" width="4.140625" bestFit="1" customWidth="1"/>
    <col min="2" max="2" width="8.140625" bestFit="1" customWidth="1"/>
    <col min="3" max="3" width="11.7109375" bestFit="1" customWidth="1"/>
    <col min="4" max="4" width="2.5703125" bestFit="1" customWidth="1"/>
    <col min="5" max="5" width="2.7109375" bestFit="1" customWidth="1"/>
    <col min="6" max="6" width="2.85546875" bestFit="1" customWidth="1"/>
    <col min="7" max="7" width="2.5703125" bestFit="1" customWidth="1"/>
    <col min="8" max="8" width="2.7109375" bestFit="1" customWidth="1"/>
    <col min="9" max="9" width="2.85546875" bestFit="1" customWidth="1"/>
    <col min="10" max="10" width="2.5703125" bestFit="1" customWidth="1"/>
    <col min="11" max="11" width="2.7109375" bestFit="1" customWidth="1"/>
    <col min="12" max="12" width="2.85546875" bestFit="1" customWidth="1"/>
    <col min="13" max="13" width="2.5703125" bestFit="1" customWidth="1"/>
    <col min="14" max="14" width="2.7109375" bestFit="1" customWidth="1"/>
    <col min="15" max="15" width="2.85546875" bestFit="1" customWidth="1"/>
    <col min="16" max="16" width="2.5703125" bestFit="1" customWidth="1"/>
    <col min="17" max="17" width="2.7109375" bestFit="1" customWidth="1"/>
    <col min="18" max="18" width="2.85546875" bestFit="1" customWidth="1"/>
    <col min="19" max="19" width="2.5703125" bestFit="1" customWidth="1"/>
    <col min="20" max="20" width="2.7109375" bestFit="1" customWidth="1"/>
    <col min="21" max="21" width="2.85546875" bestFit="1" customWidth="1"/>
    <col min="22" max="22" width="2.5703125" bestFit="1" customWidth="1"/>
    <col min="23" max="23" width="2.7109375" bestFit="1" customWidth="1"/>
    <col min="24" max="24" width="2.85546875" bestFit="1" customWidth="1"/>
    <col min="25" max="25" width="2.5703125" bestFit="1" customWidth="1"/>
    <col min="26" max="26" width="2.7109375" bestFit="1" customWidth="1"/>
    <col min="27" max="27" width="2.85546875" bestFit="1" customWidth="1"/>
    <col min="28" max="28" width="2.5703125" bestFit="1" customWidth="1"/>
    <col min="29" max="29" width="2.7109375" bestFit="1" customWidth="1"/>
    <col min="30" max="30" width="2.85546875" bestFit="1" customWidth="1"/>
    <col min="31" max="31" width="2.5703125" bestFit="1" customWidth="1"/>
    <col min="32" max="32" width="2.7109375" bestFit="1" customWidth="1"/>
    <col min="33" max="33" width="2.85546875" bestFit="1" customWidth="1"/>
    <col min="34" max="34" width="2.5703125" bestFit="1" customWidth="1"/>
    <col min="35" max="35" width="2.7109375" bestFit="1" customWidth="1"/>
    <col min="36" max="36" width="2.85546875" bestFit="1" customWidth="1"/>
    <col min="37" max="37" width="2.5703125" bestFit="1" customWidth="1"/>
    <col min="38" max="38" width="2.7109375" bestFit="1" customWidth="1"/>
    <col min="39" max="39" width="2.85546875" bestFit="1" customWidth="1"/>
    <col min="40" max="40" width="2.5703125" bestFit="1" customWidth="1"/>
    <col min="41" max="41" width="2.7109375" bestFit="1" customWidth="1"/>
    <col min="42" max="42" width="2.85546875" bestFit="1" customWidth="1"/>
    <col min="43" max="43" width="2.5703125" bestFit="1" customWidth="1"/>
    <col min="44" max="44" width="2.7109375" bestFit="1" customWidth="1"/>
    <col min="45" max="45" width="2.85546875" bestFit="1" customWidth="1"/>
    <col min="46" max="46" width="2.5703125" bestFit="1" customWidth="1"/>
    <col min="47" max="47" width="2.7109375" bestFit="1" customWidth="1"/>
    <col min="48" max="48" width="2.85546875" bestFit="1" customWidth="1"/>
    <col min="49" max="49" width="2.5703125" bestFit="1" customWidth="1"/>
    <col min="50" max="50" width="2.7109375" bestFit="1" customWidth="1"/>
    <col min="51" max="51" width="2.85546875" bestFit="1" customWidth="1"/>
    <col min="52" max="52" width="10.5703125" bestFit="1" customWidth="1"/>
  </cols>
  <sheetData>
    <row r="1" spans="1:52" ht="41.25" customHeight="1" thickTop="1" x14ac:dyDescent="0.35">
      <c r="A1" s="394" t="s">
        <v>78</v>
      </c>
      <c r="B1" s="396" t="s">
        <v>34</v>
      </c>
      <c r="C1" s="396" t="s">
        <v>37</v>
      </c>
      <c r="D1" s="335" t="s">
        <v>188</v>
      </c>
      <c r="E1" s="316"/>
      <c r="F1" s="316"/>
      <c r="G1" s="315" t="s">
        <v>189</v>
      </c>
      <c r="H1" s="316"/>
      <c r="I1" s="317"/>
      <c r="J1" s="316" t="s">
        <v>190</v>
      </c>
      <c r="K1" s="316"/>
      <c r="L1" s="316"/>
      <c r="M1" s="315" t="s">
        <v>191</v>
      </c>
      <c r="N1" s="316"/>
      <c r="O1" s="317"/>
      <c r="P1" s="315" t="s">
        <v>192</v>
      </c>
      <c r="Q1" s="316"/>
      <c r="R1" s="317"/>
      <c r="S1" s="318" t="s">
        <v>193</v>
      </c>
      <c r="T1" s="318"/>
      <c r="U1" s="319"/>
      <c r="V1" s="320" t="s">
        <v>194</v>
      </c>
      <c r="W1" s="321"/>
      <c r="X1" s="321"/>
      <c r="Y1" s="322" t="s">
        <v>195</v>
      </c>
      <c r="Z1" s="321"/>
      <c r="AA1" s="323"/>
      <c r="AB1" s="322" t="s">
        <v>196</v>
      </c>
      <c r="AC1" s="321"/>
      <c r="AD1" s="323"/>
      <c r="AE1" s="322" t="s">
        <v>197</v>
      </c>
      <c r="AF1" s="321"/>
      <c r="AG1" s="323"/>
      <c r="AH1" s="322" t="s">
        <v>198</v>
      </c>
      <c r="AI1" s="321"/>
      <c r="AJ1" s="323"/>
      <c r="AK1" s="321" t="s">
        <v>199</v>
      </c>
      <c r="AL1" s="321"/>
      <c r="AM1" s="330"/>
      <c r="AN1" s="400" t="s">
        <v>174</v>
      </c>
      <c r="AO1" s="400"/>
      <c r="AP1" s="401"/>
      <c r="AQ1" s="400" t="s">
        <v>175</v>
      </c>
      <c r="AR1" s="400"/>
      <c r="AS1" s="401"/>
      <c r="AT1" s="402" t="s">
        <v>176</v>
      </c>
      <c r="AU1" s="402"/>
      <c r="AV1" s="403"/>
      <c r="AW1" s="404" t="s">
        <v>177</v>
      </c>
      <c r="AX1" s="402"/>
      <c r="AY1" s="405"/>
      <c r="AZ1" s="398" t="s">
        <v>61</v>
      </c>
    </row>
    <row r="2" spans="1:52" ht="15.75" x14ac:dyDescent="0.3">
      <c r="A2" s="395"/>
      <c r="B2" s="397"/>
      <c r="C2" s="397"/>
      <c r="D2" s="263" t="s">
        <v>165</v>
      </c>
      <c r="E2" s="264" t="s">
        <v>166</v>
      </c>
      <c r="F2" s="265" t="s">
        <v>167</v>
      </c>
      <c r="G2" s="266" t="s">
        <v>165</v>
      </c>
      <c r="H2" s="264" t="s">
        <v>166</v>
      </c>
      <c r="I2" s="265" t="s">
        <v>167</v>
      </c>
      <c r="J2" s="266" t="s">
        <v>165</v>
      </c>
      <c r="K2" s="264" t="s">
        <v>166</v>
      </c>
      <c r="L2" s="267" t="s">
        <v>167</v>
      </c>
      <c r="M2" s="268" t="s">
        <v>165</v>
      </c>
      <c r="N2" s="264" t="s">
        <v>166</v>
      </c>
      <c r="O2" s="267" t="s">
        <v>167</v>
      </c>
      <c r="P2" s="266" t="s">
        <v>165</v>
      </c>
      <c r="Q2" s="264" t="s">
        <v>166</v>
      </c>
      <c r="R2" s="265" t="s">
        <v>167</v>
      </c>
      <c r="S2" s="266" t="s">
        <v>165</v>
      </c>
      <c r="T2" s="264" t="s">
        <v>166</v>
      </c>
      <c r="U2" s="265" t="s">
        <v>167</v>
      </c>
      <c r="V2" s="266" t="s">
        <v>165</v>
      </c>
      <c r="W2" s="264" t="s">
        <v>166</v>
      </c>
      <c r="X2" s="265" t="s">
        <v>167</v>
      </c>
      <c r="Y2" s="266" t="s">
        <v>165</v>
      </c>
      <c r="Z2" s="264" t="s">
        <v>166</v>
      </c>
      <c r="AA2" s="267" t="s">
        <v>167</v>
      </c>
      <c r="AB2" s="266" t="s">
        <v>165</v>
      </c>
      <c r="AC2" s="264" t="s">
        <v>166</v>
      </c>
      <c r="AD2" s="267" t="s">
        <v>167</v>
      </c>
      <c r="AE2" s="266" t="s">
        <v>165</v>
      </c>
      <c r="AF2" s="264" t="s">
        <v>166</v>
      </c>
      <c r="AG2" s="267" t="s">
        <v>167</v>
      </c>
      <c r="AH2" s="266" t="s">
        <v>165</v>
      </c>
      <c r="AI2" s="264" t="s">
        <v>166</v>
      </c>
      <c r="AJ2" s="267" t="s">
        <v>167</v>
      </c>
      <c r="AK2" s="266" t="s">
        <v>165</v>
      </c>
      <c r="AL2" s="264" t="s">
        <v>166</v>
      </c>
      <c r="AM2" s="267" t="s">
        <v>167</v>
      </c>
      <c r="AN2" s="266" t="s">
        <v>165</v>
      </c>
      <c r="AO2" s="264" t="s">
        <v>166</v>
      </c>
      <c r="AP2" s="265" t="s">
        <v>167</v>
      </c>
      <c r="AQ2" s="266" t="s">
        <v>165</v>
      </c>
      <c r="AR2" s="264" t="s">
        <v>166</v>
      </c>
      <c r="AS2" s="265" t="s">
        <v>167</v>
      </c>
      <c r="AT2" s="266" t="s">
        <v>165</v>
      </c>
      <c r="AU2" s="264" t="s">
        <v>166</v>
      </c>
      <c r="AV2" s="265" t="s">
        <v>167</v>
      </c>
      <c r="AW2" s="266" t="s">
        <v>165</v>
      </c>
      <c r="AX2" s="264" t="s">
        <v>166</v>
      </c>
      <c r="AY2" s="265" t="s">
        <v>167</v>
      </c>
      <c r="AZ2" s="399"/>
    </row>
    <row r="3" spans="1:52" x14ac:dyDescent="0.25">
      <c r="A3" s="78" t="str">
        <f>Jury!B12</f>
        <v/>
      </c>
      <c r="B3" s="269" t="str">
        <f>IF($A3="","",Jury!C12)</f>
        <v/>
      </c>
      <c r="C3" s="269" t="str">
        <f>IF($A3="","",Jury!D12)</f>
        <v/>
      </c>
      <c r="D3" s="269" t="str">
        <f>IF($A3="","",Jury!H12)</f>
        <v/>
      </c>
      <c r="E3" s="269" t="str">
        <f>IF($A3="","",Jury!I12)</f>
        <v/>
      </c>
      <c r="F3" s="269" t="str">
        <f>IF($A3="","",Jury!J12)</f>
        <v/>
      </c>
      <c r="G3" s="269" t="str">
        <f>IF($A3="","",Jury!K12)</f>
        <v/>
      </c>
      <c r="H3" s="269" t="str">
        <f>IF($A3="","",Jury!L12)</f>
        <v/>
      </c>
      <c r="I3" s="269" t="str">
        <f>IF($A3="","",Jury!M12)</f>
        <v/>
      </c>
      <c r="J3" s="269" t="str">
        <f>IF($A3="","",Jury!N12)</f>
        <v/>
      </c>
      <c r="K3" s="269" t="str">
        <f>IF($A3="","",Jury!O12)</f>
        <v/>
      </c>
      <c r="L3" s="269" t="str">
        <f>IF($A3="","",Jury!P12)</f>
        <v/>
      </c>
      <c r="M3" s="269" t="str">
        <f>IF($A3="","",Jury!Q12)</f>
        <v/>
      </c>
      <c r="N3" s="269" t="str">
        <f>IF($A3="","",Jury!R12)</f>
        <v/>
      </c>
      <c r="O3" s="269" t="str">
        <f>IF($A3="","",Jury!S12)</f>
        <v/>
      </c>
      <c r="P3" s="269" t="str">
        <f>IF($A3="","",Jury!T12)</f>
        <v/>
      </c>
      <c r="Q3" s="269" t="str">
        <f>IF($A3="","",Jury!U12)</f>
        <v/>
      </c>
      <c r="R3" s="269" t="str">
        <f>IF($A3="","",Jury!V12)</f>
        <v/>
      </c>
      <c r="S3" s="269" t="str">
        <f>IF($A3="","",Jury!W12)</f>
        <v/>
      </c>
      <c r="T3" s="269" t="str">
        <f>IF($A3="","",Jury!X12)</f>
        <v/>
      </c>
      <c r="U3" s="269" t="str">
        <f>IF($A3="","",Jury!Y12)</f>
        <v/>
      </c>
      <c r="V3" s="269" t="str">
        <f>IF($A3="","",Jury!Z12)</f>
        <v/>
      </c>
      <c r="W3" s="269" t="str">
        <f>IF($A3="","",Jury!AA12)</f>
        <v/>
      </c>
      <c r="X3" s="269" t="str">
        <f>IF($A3="","",Jury!AB12)</f>
        <v/>
      </c>
      <c r="Y3" s="269" t="str">
        <f>IF($A3="","",Jury!AC12)</f>
        <v/>
      </c>
      <c r="Z3" s="269" t="str">
        <f>IF($A3="","",Jury!AD12)</f>
        <v/>
      </c>
      <c r="AA3" s="269" t="str">
        <f>IF($A3="","",Jury!AE12)</f>
        <v/>
      </c>
      <c r="AB3" s="269" t="str">
        <f>IF($A3="","",Jury!AF12)</f>
        <v/>
      </c>
      <c r="AC3" s="269" t="str">
        <f>IF($A3="","",Jury!AG12)</f>
        <v/>
      </c>
      <c r="AD3" s="269" t="str">
        <f>IF($A3="","",Jury!AH12)</f>
        <v/>
      </c>
      <c r="AE3" s="269" t="str">
        <f>IF($A3="","",Jury!AI12)</f>
        <v/>
      </c>
      <c r="AF3" s="269" t="str">
        <f>IF($A3="","",Jury!AJ12)</f>
        <v/>
      </c>
      <c r="AG3" s="269" t="str">
        <f>IF($A3="","",Jury!AK12)</f>
        <v/>
      </c>
      <c r="AH3" s="269" t="str">
        <f>IF($A3="","",Jury!AL12)</f>
        <v/>
      </c>
      <c r="AI3" s="269" t="str">
        <f>IF($A3="","",Jury!AM12)</f>
        <v/>
      </c>
      <c r="AJ3" s="269" t="str">
        <f>IF($A3="","",Jury!AN12)</f>
        <v/>
      </c>
      <c r="AK3" s="269" t="str">
        <f>IF($A3="","",Jury!AO12)</f>
        <v/>
      </c>
      <c r="AL3" s="269" t="str">
        <f>IF($A3="","",Jury!AP12)</f>
        <v/>
      </c>
      <c r="AM3" s="269" t="str">
        <f>IF($A3="","",Jury!AQ12)</f>
        <v/>
      </c>
      <c r="AN3" s="269" t="str">
        <f>IF($A3="","",Jury!AR12)</f>
        <v/>
      </c>
      <c r="AO3" s="269" t="str">
        <f>IF($A3="","",Jury!AS12)</f>
        <v/>
      </c>
      <c r="AP3" s="269" t="str">
        <f>IF($A3="","",Jury!AT12)</f>
        <v/>
      </c>
      <c r="AQ3" s="269" t="str">
        <f>IF($A3="","",Jury!AU12)</f>
        <v/>
      </c>
      <c r="AR3" s="269" t="str">
        <f>IF($A3="","",Jury!AV12)</f>
        <v/>
      </c>
      <c r="AS3" s="269" t="str">
        <f>IF($A3="","",Jury!AW12)</f>
        <v/>
      </c>
      <c r="AT3" s="269" t="str">
        <f>IF($A3="","",Jury!AX12)</f>
        <v/>
      </c>
      <c r="AU3" s="269" t="str">
        <f>IF($A3="","",Jury!AY12)</f>
        <v/>
      </c>
      <c r="AV3" s="269" t="str">
        <f>IF($A3="","",Jury!AZ12)</f>
        <v/>
      </c>
      <c r="AW3" s="269" t="str">
        <f>IF($A3="","",Jury!BA12)</f>
        <v/>
      </c>
      <c r="AX3" s="269" t="str">
        <f>IF($A3="","",Jury!BB12)</f>
        <v/>
      </c>
      <c r="AY3" s="269" t="str">
        <f>IF($A3="","",Jury!BC12)</f>
        <v/>
      </c>
      <c r="AZ3" s="269" t="str">
        <f>IF($A3="","",Jury!G12)</f>
        <v/>
      </c>
    </row>
    <row r="4" spans="1:52" x14ac:dyDescent="0.25">
      <c r="A4" s="78" t="str">
        <f>Jury!B13</f>
        <v/>
      </c>
      <c r="B4" s="269" t="str">
        <f>IF($A4="","",Jury!C13)</f>
        <v/>
      </c>
      <c r="C4" s="269" t="str">
        <f>IF($A4="","",Jury!D13)</f>
        <v/>
      </c>
      <c r="D4" s="269" t="str">
        <f>IF($A4="","",Jury!H13)</f>
        <v/>
      </c>
      <c r="E4" s="269" t="str">
        <f>IF($A4="","",Jury!I13)</f>
        <v/>
      </c>
      <c r="F4" s="269" t="str">
        <f>IF($A4="","",Jury!J13)</f>
        <v/>
      </c>
      <c r="G4" s="269" t="str">
        <f>IF($A4="","",Jury!K13)</f>
        <v/>
      </c>
      <c r="H4" s="269" t="str">
        <f>IF($A4="","",Jury!L13)</f>
        <v/>
      </c>
      <c r="I4" s="269" t="str">
        <f>IF($A4="","",Jury!M13)</f>
        <v/>
      </c>
      <c r="J4" s="269" t="str">
        <f>IF($A4="","",Jury!N13)</f>
        <v/>
      </c>
      <c r="K4" s="269" t="str">
        <f>IF($A4="","",Jury!O13)</f>
        <v/>
      </c>
      <c r="L4" s="269" t="str">
        <f>IF($A4="","",Jury!P13)</f>
        <v/>
      </c>
      <c r="M4" s="269" t="str">
        <f>IF($A4="","",Jury!Q13)</f>
        <v/>
      </c>
      <c r="N4" s="269" t="str">
        <f>IF($A4="","",Jury!R13)</f>
        <v/>
      </c>
      <c r="O4" s="269" t="str">
        <f>IF($A4="","",Jury!S13)</f>
        <v/>
      </c>
      <c r="P4" s="269" t="str">
        <f>IF($A4="","",Jury!T13)</f>
        <v/>
      </c>
      <c r="Q4" s="269" t="str">
        <f>IF($A4="","",Jury!U13)</f>
        <v/>
      </c>
      <c r="R4" s="269" t="str">
        <f>IF($A4="","",Jury!V13)</f>
        <v/>
      </c>
      <c r="S4" s="269" t="str">
        <f>IF($A4="","",Jury!W13)</f>
        <v/>
      </c>
      <c r="T4" s="269" t="str">
        <f>IF($A4="","",Jury!X13)</f>
        <v/>
      </c>
      <c r="U4" s="269" t="str">
        <f>IF($A4="","",Jury!Y13)</f>
        <v/>
      </c>
      <c r="V4" s="269" t="str">
        <f>IF($A4="","",Jury!Z13)</f>
        <v/>
      </c>
      <c r="W4" s="269" t="str">
        <f>IF($A4="","",Jury!AA13)</f>
        <v/>
      </c>
      <c r="X4" s="269" t="str">
        <f>IF($A4="","",Jury!AB13)</f>
        <v/>
      </c>
      <c r="Y4" s="269" t="str">
        <f>IF($A4="","",Jury!AC13)</f>
        <v/>
      </c>
      <c r="Z4" s="269" t="str">
        <f>IF($A4="","",Jury!AD13)</f>
        <v/>
      </c>
      <c r="AA4" s="269" t="str">
        <f>IF($A4="","",Jury!AE13)</f>
        <v/>
      </c>
      <c r="AB4" s="269" t="str">
        <f>IF($A4="","",Jury!AF13)</f>
        <v/>
      </c>
      <c r="AC4" s="269" t="str">
        <f>IF($A4="","",Jury!AG13)</f>
        <v/>
      </c>
      <c r="AD4" s="269" t="str">
        <f>IF($A4="","",Jury!AH13)</f>
        <v/>
      </c>
      <c r="AE4" s="269" t="str">
        <f>IF($A4="","",Jury!AI13)</f>
        <v/>
      </c>
      <c r="AF4" s="269" t="str">
        <f>IF($A4="","",Jury!AJ13)</f>
        <v/>
      </c>
      <c r="AG4" s="269" t="str">
        <f>IF($A4="","",Jury!AK13)</f>
        <v/>
      </c>
      <c r="AH4" s="269" t="str">
        <f>IF($A4="","",Jury!AL13)</f>
        <v/>
      </c>
      <c r="AI4" s="269" t="str">
        <f>IF($A4="","",Jury!AM13)</f>
        <v/>
      </c>
      <c r="AJ4" s="269" t="str">
        <f>IF($A4="","",Jury!AN13)</f>
        <v/>
      </c>
      <c r="AK4" s="269" t="str">
        <f>IF($A4="","",Jury!AO13)</f>
        <v/>
      </c>
      <c r="AL4" s="269" t="str">
        <f>IF($A4="","",Jury!AP13)</f>
        <v/>
      </c>
      <c r="AM4" s="269" t="str">
        <f>IF($A4="","",Jury!AQ13)</f>
        <v/>
      </c>
      <c r="AN4" s="269" t="str">
        <f>IF($A4="","",Jury!AR13)</f>
        <v/>
      </c>
      <c r="AO4" s="269" t="str">
        <f>IF($A4="","",Jury!AS13)</f>
        <v/>
      </c>
      <c r="AP4" s="269" t="str">
        <f>IF($A4="","",Jury!AT13)</f>
        <v/>
      </c>
      <c r="AQ4" s="269" t="str">
        <f>IF($A4="","",Jury!AU13)</f>
        <v/>
      </c>
      <c r="AR4" s="269" t="str">
        <f>IF($A4="","",Jury!AV13)</f>
        <v/>
      </c>
      <c r="AS4" s="269" t="str">
        <f>IF($A4="","",Jury!AW13)</f>
        <v/>
      </c>
      <c r="AT4" s="269" t="str">
        <f>IF($A4="","",Jury!AX13)</f>
        <v/>
      </c>
      <c r="AU4" s="269" t="str">
        <f>IF($A4="","",Jury!AY13)</f>
        <v/>
      </c>
      <c r="AV4" s="269" t="str">
        <f>IF($A4="","",Jury!AZ13)</f>
        <v/>
      </c>
      <c r="AW4" s="269" t="str">
        <f>IF($A4="","",Jury!BA13)</f>
        <v/>
      </c>
      <c r="AX4" s="269" t="str">
        <f>IF($A4="","",Jury!BB13)</f>
        <v/>
      </c>
      <c r="AY4" s="269" t="str">
        <f>IF($A4="","",Jury!BC13)</f>
        <v/>
      </c>
      <c r="AZ4" s="269" t="str">
        <f>IF($A4="","",Jury!G13)</f>
        <v/>
      </c>
    </row>
    <row r="5" spans="1:52" x14ac:dyDescent="0.25">
      <c r="A5" s="78" t="str">
        <f>Jury!B14</f>
        <v/>
      </c>
      <c r="B5" s="269" t="str">
        <f>IF($A5="","",Jury!C14)</f>
        <v/>
      </c>
      <c r="C5" s="269" t="str">
        <f>IF($A5="","",Jury!D14)</f>
        <v/>
      </c>
      <c r="D5" s="269" t="str">
        <f>IF($A5="","",Jury!H14)</f>
        <v/>
      </c>
      <c r="E5" s="269" t="str">
        <f>IF($A5="","",Jury!I14)</f>
        <v/>
      </c>
      <c r="F5" s="269" t="str">
        <f>IF($A5="","",Jury!J14)</f>
        <v/>
      </c>
      <c r="G5" s="269" t="str">
        <f>IF($A5="","",Jury!K14)</f>
        <v/>
      </c>
      <c r="H5" s="269" t="str">
        <f>IF($A5="","",Jury!L14)</f>
        <v/>
      </c>
      <c r="I5" s="269" t="str">
        <f>IF($A5="","",Jury!M14)</f>
        <v/>
      </c>
      <c r="J5" s="269" t="str">
        <f>IF($A5="","",Jury!N14)</f>
        <v/>
      </c>
      <c r="K5" s="269" t="str">
        <f>IF($A5="","",Jury!O14)</f>
        <v/>
      </c>
      <c r="L5" s="269" t="str">
        <f>IF($A5="","",Jury!P14)</f>
        <v/>
      </c>
      <c r="M5" s="269" t="str">
        <f>IF($A5="","",Jury!Q14)</f>
        <v/>
      </c>
      <c r="N5" s="269" t="str">
        <f>IF($A5="","",Jury!R14)</f>
        <v/>
      </c>
      <c r="O5" s="269" t="str">
        <f>IF($A5="","",Jury!S14)</f>
        <v/>
      </c>
      <c r="P5" s="269" t="str">
        <f>IF($A5="","",Jury!T14)</f>
        <v/>
      </c>
      <c r="Q5" s="269" t="str">
        <f>IF($A5="","",Jury!U14)</f>
        <v/>
      </c>
      <c r="R5" s="269" t="str">
        <f>IF($A5="","",Jury!V14)</f>
        <v/>
      </c>
      <c r="S5" s="269" t="str">
        <f>IF($A5="","",Jury!W14)</f>
        <v/>
      </c>
      <c r="T5" s="269" t="str">
        <f>IF($A5="","",Jury!X14)</f>
        <v/>
      </c>
      <c r="U5" s="269" t="str">
        <f>IF($A5="","",Jury!Y14)</f>
        <v/>
      </c>
      <c r="V5" s="269" t="str">
        <f>IF($A5="","",Jury!Z14)</f>
        <v/>
      </c>
      <c r="W5" s="269" t="str">
        <f>IF($A5="","",Jury!AA14)</f>
        <v/>
      </c>
      <c r="X5" s="269" t="str">
        <f>IF($A5="","",Jury!AB14)</f>
        <v/>
      </c>
      <c r="Y5" s="269" t="str">
        <f>IF($A5="","",Jury!AC14)</f>
        <v/>
      </c>
      <c r="Z5" s="269" t="str">
        <f>IF($A5="","",Jury!AD14)</f>
        <v/>
      </c>
      <c r="AA5" s="269" t="str">
        <f>IF($A5="","",Jury!AE14)</f>
        <v/>
      </c>
      <c r="AB5" s="269" t="str">
        <f>IF($A5="","",Jury!AF14)</f>
        <v/>
      </c>
      <c r="AC5" s="269" t="str">
        <f>IF($A5="","",Jury!AG14)</f>
        <v/>
      </c>
      <c r="AD5" s="269" t="str">
        <f>IF($A5="","",Jury!AH14)</f>
        <v/>
      </c>
      <c r="AE5" s="269" t="str">
        <f>IF($A5="","",Jury!AI14)</f>
        <v/>
      </c>
      <c r="AF5" s="269" t="str">
        <f>IF($A5="","",Jury!AJ14)</f>
        <v/>
      </c>
      <c r="AG5" s="269" t="str">
        <f>IF($A5="","",Jury!AK14)</f>
        <v/>
      </c>
      <c r="AH5" s="269" t="str">
        <f>IF($A5="","",Jury!AL14)</f>
        <v/>
      </c>
      <c r="AI5" s="269" t="str">
        <f>IF($A5="","",Jury!AM14)</f>
        <v/>
      </c>
      <c r="AJ5" s="269" t="str">
        <f>IF($A5="","",Jury!AN14)</f>
        <v/>
      </c>
      <c r="AK5" s="269" t="str">
        <f>IF($A5="","",Jury!AO14)</f>
        <v/>
      </c>
      <c r="AL5" s="269" t="str">
        <f>IF($A5="","",Jury!AP14)</f>
        <v/>
      </c>
      <c r="AM5" s="269" t="str">
        <f>IF($A5="","",Jury!AQ14)</f>
        <v/>
      </c>
      <c r="AN5" s="269" t="str">
        <f>IF($A5="","",Jury!AR14)</f>
        <v/>
      </c>
      <c r="AO5" s="269" t="str">
        <f>IF($A5="","",Jury!AS14)</f>
        <v/>
      </c>
      <c r="AP5" s="269" t="str">
        <f>IF($A5="","",Jury!AT14)</f>
        <v/>
      </c>
      <c r="AQ5" s="269" t="str">
        <f>IF($A5="","",Jury!AU14)</f>
        <v/>
      </c>
      <c r="AR5" s="269" t="str">
        <f>IF($A5="","",Jury!AV14)</f>
        <v/>
      </c>
      <c r="AS5" s="269" t="str">
        <f>IF($A5="","",Jury!AW14)</f>
        <v/>
      </c>
      <c r="AT5" s="269" t="str">
        <f>IF($A5="","",Jury!AX14)</f>
        <v/>
      </c>
      <c r="AU5" s="269" t="str">
        <f>IF($A5="","",Jury!AY14)</f>
        <v/>
      </c>
      <c r="AV5" s="269" t="str">
        <f>IF($A5="","",Jury!AZ14)</f>
        <v/>
      </c>
      <c r="AW5" s="269" t="str">
        <f>IF($A5="","",Jury!BA14)</f>
        <v/>
      </c>
      <c r="AX5" s="269" t="str">
        <f>IF($A5="","",Jury!BB14)</f>
        <v/>
      </c>
      <c r="AY5" s="269" t="str">
        <f>IF($A5="","",Jury!BC14)</f>
        <v/>
      </c>
      <c r="AZ5" s="269" t="str">
        <f>IF($A5="","",Jury!G14)</f>
        <v/>
      </c>
    </row>
    <row r="6" spans="1:52" x14ac:dyDescent="0.25">
      <c r="A6" s="78" t="str">
        <f>Jury!B15</f>
        <v/>
      </c>
      <c r="B6" s="269" t="str">
        <f>IF($A6="","",Jury!C15)</f>
        <v/>
      </c>
      <c r="C6" s="269" t="str">
        <f>IF($A6="","",Jury!D15)</f>
        <v/>
      </c>
      <c r="D6" s="269" t="str">
        <f>IF($A6="","",Jury!H15)</f>
        <v/>
      </c>
      <c r="E6" s="269" t="str">
        <f>IF($A6="","",Jury!I15)</f>
        <v/>
      </c>
      <c r="F6" s="269" t="str">
        <f>IF($A6="","",Jury!J15)</f>
        <v/>
      </c>
      <c r="G6" s="269" t="str">
        <f>IF($A6="","",Jury!K15)</f>
        <v/>
      </c>
      <c r="H6" s="269" t="str">
        <f>IF($A6="","",Jury!L15)</f>
        <v/>
      </c>
      <c r="I6" s="269" t="str">
        <f>IF($A6="","",Jury!M15)</f>
        <v/>
      </c>
      <c r="J6" s="269" t="str">
        <f>IF($A6="","",Jury!N15)</f>
        <v/>
      </c>
      <c r="K6" s="269" t="str">
        <f>IF($A6="","",Jury!O15)</f>
        <v/>
      </c>
      <c r="L6" s="269" t="str">
        <f>IF($A6="","",Jury!P15)</f>
        <v/>
      </c>
      <c r="M6" s="269" t="str">
        <f>IF($A6="","",Jury!Q15)</f>
        <v/>
      </c>
      <c r="N6" s="269" t="str">
        <f>IF($A6="","",Jury!R15)</f>
        <v/>
      </c>
      <c r="O6" s="269" t="str">
        <f>IF($A6="","",Jury!S15)</f>
        <v/>
      </c>
      <c r="P6" s="269" t="str">
        <f>IF($A6="","",Jury!T15)</f>
        <v/>
      </c>
      <c r="Q6" s="269" t="str">
        <f>IF($A6="","",Jury!U15)</f>
        <v/>
      </c>
      <c r="R6" s="269" t="str">
        <f>IF($A6="","",Jury!V15)</f>
        <v/>
      </c>
      <c r="S6" s="269" t="str">
        <f>IF($A6="","",Jury!W15)</f>
        <v/>
      </c>
      <c r="T6" s="269" t="str">
        <f>IF($A6="","",Jury!X15)</f>
        <v/>
      </c>
      <c r="U6" s="269" t="str">
        <f>IF($A6="","",Jury!Y15)</f>
        <v/>
      </c>
      <c r="V6" s="269" t="str">
        <f>IF($A6="","",Jury!Z15)</f>
        <v/>
      </c>
      <c r="W6" s="269" t="str">
        <f>IF($A6="","",Jury!AA15)</f>
        <v/>
      </c>
      <c r="X6" s="269" t="str">
        <f>IF($A6="","",Jury!AB15)</f>
        <v/>
      </c>
      <c r="Y6" s="269" t="str">
        <f>IF($A6="","",Jury!AC15)</f>
        <v/>
      </c>
      <c r="Z6" s="269" t="str">
        <f>IF($A6="","",Jury!AD15)</f>
        <v/>
      </c>
      <c r="AA6" s="269" t="str">
        <f>IF($A6="","",Jury!AE15)</f>
        <v/>
      </c>
      <c r="AB6" s="269" t="str">
        <f>IF($A6="","",Jury!AF15)</f>
        <v/>
      </c>
      <c r="AC6" s="269" t="str">
        <f>IF($A6="","",Jury!AG15)</f>
        <v/>
      </c>
      <c r="AD6" s="269" t="str">
        <f>IF($A6="","",Jury!AH15)</f>
        <v/>
      </c>
      <c r="AE6" s="269" t="str">
        <f>IF($A6="","",Jury!AI15)</f>
        <v/>
      </c>
      <c r="AF6" s="269" t="str">
        <f>IF($A6="","",Jury!AJ15)</f>
        <v/>
      </c>
      <c r="AG6" s="269" t="str">
        <f>IF($A6="","",Jury!AK15)</f>
        <v/>
      </c>
      <c r="AH6" s="269" t="str">
        <f>IF($A6="","",Jury!AL15)</f>
        <v/>
      </c>
      <c r="AI6" s="269" t="str">
        <f>IF($A6="","",Jury!AM15)</f>
        <v/>
      </c>
      <c r="AJ6" s="269" t="str">
        <f>IF($A6="","",Jury!AN15)</f>
        <v/>
      </c>
      <c r="AK6" s="269" t="str">
        <f>IF($A6="","",Jury!AO15)</f>
        <v/>
      </c>
      <c r="AL6" s="269" t="str">
        <f>IF($A6="","",Jury!AP15)</f>
        <v/>
      </c>
      <c r="AM6" s="269" t="str">
        <f>IF($A6="","",Jury!AQ15)</f>
        <v/>
      </c>
      <c r="AN6" s="269" t="str">
        <f>IF($A6="","",Jury!AR15)</f>
        <v/>
      </c>
      <c r="AO6" s="269" t="str">
        <f>IF($A6="","",Jury!AS15)</f>
        <v/>
      </c>
      <c r="AP6" s="269" t="str">
        <f>IF($A6="","",Jury!AT15)</f>
        <v/>
      </c>
      <c r="AQ6" s="269" t="str">
        <f>IF($A6="","",Jury!AU15)</f>
        <v/>
      </c>
      <c r="AR6" s="269" t="str">
        <f>IF($A6="","",Jury!AV15)</f>
        <v/>
      </c>
      <c r="AS6" s="269" t="str">
        <f>IF($A6="","",Jury!AW15)</f>
        <v/>
      </c>
      <c r="AT6" s="269" t="str">
        <f>IF($A6="","",Jury!AX15)</f>
        <v/>
      </c>
      <c r="AU6" s="269" t="str">
        <f>IF($A6="","",Jury!AY15)</f>
        <v/>
      </c>
      <c r="AV6" s="269" t="str">
        <f>IF($A6="","",Jury!AZ15)</f>
        <v/>
      </c>
      <c r="AW6" s="269" t="str">
        <f>IF($A6="","",Jury!BA15)</f>
        <v/>
      </c>
      <c r="AX6" s="269" t="str">
        <f>IF($A6="","",Jury!BB15)</f>
        <v/>
      </c>
      <c r="AY6" s="269" t="str">
        <f>IF($A6="","",Jury!BC15)</f>
        <v/>
      </c>
      <c r="AZ6" s="269" t="str">
        <f>IF($A6="","",Jury!G15)</f>
        <v/>
      </c>
    </row>
    <row r="7" spans="1:52" x14ac:dyDescent="0.25">
      <c r="A7" s="78" t="str">
        <f>Jury!B16</f>
        <v/>
      </c>
      <c r="B7" s="269" t="str">
        <f>IF($A7="","",Jury!C16)</f>
        <v/>
      </c>
      <c r="C7" s="269" t="str">
        <f>IF($A7="","",Jury!D16)</f>
        <v/>
      </c>
      <c r="D7" s="269" t="str">
        <f>IF($A7="","",Jury!H16)</f>
        <v/>
      </c>
      <c r="E7" s="269" t="str">
        <f>IF($A7="","",Jury!I16)</f>
        <v/>
      </c>
      <c r="F7" s="269" t="str">
        <f>IF($A7="","",Jury!J16)</f>
        <v/>
      </c>
      <c r="G7" s="269" t="str">
        <f>IF($A7="","",Jury!K16)</f>
        <v/>
      </c>
      <c r="H7" s="269" t="str">
        <f>IF($A7="","",Jury!L16)</f>
        <v/>
      </c>
      <c r="I7" s="269" t="str">
        <f>IF($A7="","",Jury!M16)</f>
        <v/>
      </c>
      <c r="J7" s="269" t="str">
        <f>IF($A7="","",Jury!N16)</f>
        <v/>
      </c>
      <c r="K7" s="269" t="str">
        <f>IF($A7="","",Jury!O16)</f>
        <v/>
      </c>
      <c r="L7" s="269" t="str">
        <f>IF($A7="","",Jury!P16)</f>
        <v/>
      </c>
      <c r="M7" s="269" t="str">
        <f>IF($A7="","",Jury!Q16)</f>
        <v/>
      </c>
      <c r="N7" s="269" t="str">
        <f>IF($A7="","",Jury!R16)</f>
        <v/>
      </c>
      <c r="O7" s="269" t="str">
        <f>IF($A7="","",Jury!S16)</f>
        <v/>
      </c>
      <c r="P7" s="269" t="str">
        <f>IF($A7="","",Jury!T16)</f>
        <v/>
      </c>
      <c r="Q7" s="269" t="str">
        <f>IF($A7="","",Jury!U16)</f>
        <v/>
      </c>
      <c r="R7" s="269" t="str">
        <f>IF($A7="","",Jury!V16)</f>
        <v/>
      </c>
      <c r="S7" s="269" t="str">
        <f>IF($A7="","",Jury!W16)</f>
        <v/>
      </c>
      <c r="T7" s="269" t="str">
        <f>IF($A7="","",Jury!X16)</f>
        <v/>
      </c>
      <c r="U7" s="269" t="str">
        <f>IF($A7="","",Jury!Y16)</f>
        <v/>
      </c>
      <c r="V7" s="269" t="str">
        <f>IF($A7="","",Jury!Z16)</f>
        <v/>
      </c>
      <c r="W7" s="269" t="str">
        <f>IF($A7="","",Jury!AA16)</f>
        <v/>
      </c>
      <c r="X7" s="269" t="str">
        <f>IF($A7="","",Jury!AB16)</f>
        <v/>
      </c>
      <c r="Y7" s="269" t="str">
        <f>IF($A7="","",Jury!AC16)</f>
        <v/>
      </c>
      <c r="Z7" s="269" t="str">
        <f>IF($A7="","",Jury!AD16)</f>
        <v/>
      </c>
      <c r="AA7" s="269" t="str">
        <f>IF($A7="","",Jury!AE16)</f>
        <v/>
      </c>
      <c r="AB7" s="269" t="str">
        <f>IF($A7="","",Jury!AF16)</f>
        <v/>
      </c>
      <c r="AC7" s="269" t="str">
        <f>IF($A7="","",Jury!AG16)</f>
        <v/>
      </c>
      <c r="AD7" s="269" t="str">
        <f>IF($A7="","",Jury!AH16)</f>
        <v/>
      </c>
      <c r="AE7" s="269" t="str">
        <f>IF($A7="","",Jury!AI16)</f>
        <v/>
      </c>
      <c r="AF7" s="269" t="str">
        <f>IF($A7="","",Jury!AJ16)</f>
        <v/>
      </c>
      <c r="AG7" s="269" t="str">
        <f>IF($A7="","",Jury!AK16)</f>
        <v/>
      </c>
      <c r="AH7" s="269" t="str">
        <f>IF($A7="","",Jury!AL16)</f>
        <v/>
      </c>
      <c r="AI7" s="269" t="str">
        <f>IF($A7="","",Jury!AM16)</f>
        <v/>
      </c>
      <c r="AJ7" s="269" t="str">
        <f>IF($A7="","",Jury!AN16)</f>
        <v/>
      </c>
      <c r="AK7" s="269" t="str">
        <f>IF($A7="","",Jury!AO16)</f>
        <v/>
      </c>
      <c r="AL7" s="269" t="str">
        <f>IF($A7="","",Jury!AP16)</f>
        <v/>
      </c>
      <c r="AM7" s="269" t="str">
        <f>IF($A7="","",Jury!AQ16)</f>
        <v/>
      </c>
      <c r="AN7" s="269" t="str">
        <f>IF($A7="","",Jury!AR16)</f>
        <v/>
      </c>
      <c r="AO7" s="269" t="str">
        <f>IF($A7="","",Jury!AS16)</f>
        <v/>
      </c>
      <c r="AP7" s="269" t="str">
        <f>IF($A7="","",Jury!AT16)</f>
        <v/>
      </c>
      <c r="AQ7" s="269" t="str">
        <f>IF($A7="","",Jury!AU16)</f>
        <v/>
      </c>
      <c r="AR7" s="269" t="str">
        <f>IF($A7="","",Jury!AV16)</f>
        <v/>
      </c>
      <c r="AS7" s="269" t="str">
        <f>IF($A7="","",Jury!AW16)</f>
        <v/>
      </c>
      <c r="AT7" s="269" t="str">
        <f>IF($A7="","",Jury!AX16)</f>
        <v/>
      </c>
      <c r="AU7" s="269" t="str">
        <f>IF($A7="","",Jury!AY16)</f>
        <v/>
      </c>
      <c r="AV7" s="269" t="str">
        <f>IF($A7="","",Jury!AZ16)</f>
        <v/>
      </c>
      <c r="AW7" s="269" t="str">
        <f>IF($A7="","",Jury!BA16)</f>
        <v/>
      </c>
      <c r="AX7" s="269" t="str">
        <f>IF($A7="","",Jury!BB16)</f>
        <v/>
      </c>
      <c r="AY7" s="269" t="str">
        <f>IF($A7="","",Jury!BC16)</f>
        <v/>
      </c>
      <c r="AZ7" s="269" t="str">
        <f>IF($A7="","",Jury!G16)</f>
        <v/>
      </c>
    </row>
    <row r="8" spans="1:52" x14ac:dyDescent="0.25">
      <c r="A8" s="78" t="str">
        <f>Jury!B17</f>
        <v/>
      </c>
      <c r="B8" s="269" t="str">
        <f>IF($A8="","",Jury!C17)</f>
        <v/>
      </c>
      <c r="C8" s="269" t="str">
        <f>IF($A8="","",Jury!D17)</f>
        <v/>
      </c>
      <c r="D8" s="269" t="str">
        <f>IF($A8="","",Jury!H17)</f>
        <v/>
      </c>
      <c r="E8" s="269" t="str">
        <f>IF($A8="","",Jury!I17)</f>
        <v/>
      </c>
      <c r="F8" s="269" t="str">
        <f>IF($A8="","",Jury!J17)</f>
        <v/>
      </c>
      <c r="G8" s="269" t="str">
        <f>IF($A8="","",Jury!K17)</f>
        <v/>
      </c>
      <c r="H8" s="269" t="str">
        <f>IF($A8="","",Jury!L17)</f>
        <v/>
      </c>
      <c r="I8" s="269" t="str">
        <f>IF($A8="","",Jury!M17)</f>
        <v/>
      </c>
      <c r="J8" s="269" t="str">
        <f>IF($A8="","",Jury!N17)</f>
        <v/>
      </c>
      <c r="K8" s="269" t="str">
        <f>IF($A8="","",Jury!O17)</f>
        <v/>
      </c>
      <c r="L8" s="269" t="str">
        <f>IF($A8="","",Jury!P17)</f>
        <v/>
      </c>
      <c r="M8" s="269" t="str">
        <f>IF($A8="","",Jury!Q17)</f>
        <v/>
      </c>
      <c r="N8" s="269" t="str">
        <f>IF($A8="","",Jury!R17)</f>
        <v/>
      </c>
      <c r="O8" s="269" t="str">
        <f>IF($A8="","",Jury!S17)</f>
        <v/>
      </c>
      <c r="P8" s="269" t="str">
        <f>IF($A8="","",Jury!T17)</f>
        <v/>
      </c>
      <c r="Q8" s="269" t="str">
        <f>IF($A8="","",Jury!U17)</f>
        <v/>
      </c>
      <c r="R8" s="269" t="str">
        <f>IF($A8="","",Jury!V17)</f>
        <v/>
      </c>
      <c r="S8" s="269" t="str">
        <f>IF($A8="","",Jury!W17)</f>
        <v/>
      </c>
      <c r="T8" s="269" t="str">
        <f>IF($A8="","",Jury!X17)</f>
        <v/>
      </c>
      <c r="U8" s="269" t="str">
        <f>IF($A8="","",Jury!Y17)</f>
        <v/>
      </c>
      <c r="V8" s="269" t="str">
        <f>IF($A8="","",Jury!Z17)</f>
        <v/>
      </c>
      <c r="W8" s="269" t="str">
        <f>IF($A8="","",Jury!AA17)</f>
        <v/>
      </c>
      <c r="X8" s="269" t="str">
        <f>IF($A8="","",Jury!AB17)</f>
        <v/>
      </c>
      <c r="Y8" s="269" t="str">
        <f>IF($A8="","",Jury!AC17)</f>
        <v/>
      </c>
      <c r="Z8" s="269" t="str">
        <f>IF($A8="","",Jury!AD17)</f>
        <v/>
      </c>
      <c r="AA8" s="269" t="str">
        <f>IF($A8="","",Jury!AE17)</f>
        <v/>
      </c>
      <c r="AB8" s="269" t="str">
        <f>IF($A8="","",Jury!AF17)</f>
        <v/>
      </c>
      <c r="AC8" s="269" t="str">
        <f>IF($A8="","",Jury!AG17)</f>
        <v/>
      </c>
      <c r="AD8" s="269" t="str">
        <f>IF($A8="","",Jury!AH17)</f>
        <v/>
      </c>
      <c r="AE8" s="269" t="str">
        <f>IF($A8="","",Jury!AI17)</f>
        <v/>
      </c>
      <c r="AF8" s="269" t="str">
        <f>IF($A8="","",Jury!AJ17)</f>
        <v/>
      </c>
      <c r="AG8" s="269" t="str">
        <f>IF($A8="","",Jury!AK17)</f>
        <v/>
      </c>
      <c r="AH8" s="269" t="str">
        <f>IF($A8="","",Jury!AL17)</f>
        <v/>
      </c>
      <c r="AI8" s="269" t="str">
        <f>IF($A8="","",Jury!AM17)</f>
        <v/>
      </c>
      <c r="AJ8" s="269" t="str">
        <f>IF($A8="","",Jury!AN17)</f>
        <v/>
      </c>
      <c r="AK8" s="269" t="str">
        <f>IF($A8="","",Jury!AO17)</f>
        <v/>
      </c>
      <c r="AL8" s="269" t="str">
        <f>IF($A8="","",Jury!AP17)</f>
        <v/>
      </c>
      <c r="AM8" s="269" t="str">
        <f>IF($A8="","",Jury!AQ17)</f>
        <v/>
      </c>
      <c r="AN8" s="269" t="str">
        <f>IF($A8="","",Jury!AR17)</f>
        <v/>
      </c>
      <c r="AO8" s="269" t="str">
        <f>IF($A8="","",Jury!AS17)</f>
        <v/>
      </c>
      <c r="AP8" s="269" t="str">
        <f>IF($A8="","",Jury!AT17)</f>
        <v/>
      </c>
      <c r="AQ8" s="269" t="str">
        <f>IF($A8="","",Jury!AU17)</f>
        <v/>
      </c>
      <c r="AR8" s="269" t="str">
        <f>IF($A8="","",Jury!AV17)</f>
        <v/>
      </c>
      <c r="AS8" s="269" t="str">
        <f>IF($A8="","",Jury!AW17)</f>
        <v/>
      </c>
      <c r="AT8" s="269" t="str">
        <f>IF($A8="","",Jury!AX17)</f>
        <v/>
      </c>
      <c r="AU8" s="269" t="str">
        <f>IF($A8="","",Jury!AY17)</f>
        <v/>
      </c>
      <c r="AV8" s="269" t="str">
        <f>IF($A8="","",Jury!AZ17)</f>
        <v/>
      </c>
      <c r="AW8" s="269" t="str">
        <f>IF($A8="","",Jury!BA17)</f>
        <v/>
      </c>
      <c r="AX8" s="269" t="str">
        <f>IF($A8="","",Jury!BB17)</f>
        <v/>
      </c>
      <c r="AY8" s="269" t="str">
        <f>IF($A8="","",Jury!BC17)</f>
        <v/>
      </c>
      <c r="AZ8" s="269" t="str">
        <f>IF($A8="","",Jury!G17)</f>
        <v/>
      </c>
    </row>
    <row r="9" spans="1:52" x14ac:dyDescent="0.25">
      <c r="A9" s="78" t="str">
        <f>Jury!B18</f>
        <v/>
      </c>
      <c r="B9" s="269" t="str">
        <f>IF($A9="","",Jury!C18)</f>
        <v/>
      </c>
      <c r="C9" s="269" t="str">
        <f>IF($A9="","",Jury!D18)</f>
        <v/>
      </c>
      <c r="D9" s="269" t="str">
        <f>IF($A9="","",Jury!H18)</f>
        <v/>
      </c>
      <c r="E9" s="269" t="str">
        <f>IF($A9="","",Jury!I18)</f>
        <v/>
      </c>
      <c r="F9" s="269" t="str">
        <f>IF($A9="","",Jury!J18)</f>
        <v/>
      </c>
      <c r="G9" s="269" t="str">
        <f>IF($A9="","",Jury!K18)</f>
        <v/>
      </c>
      <c r="H9" s="269" t="str">
        <f>IF($A9="","",Jury!L18)</f>
        <v/>
      </c>
      <c r="I9" s="269" t="str">
        <f>IF($A9="","",Jury!M18)</f>
        <v/>
      </c>
      <c r="J9" s="269" t="str">
        <f>IF($A9="","",Jury!N18)</f>
        <v/>
      </c>
      <c r="K9" s="269" t="str">
        <f>IF($A9="","",Jury!O18)</f>
        <v/>
      </c>
      <c r="L9" s="269" t="str">
        <f>IF($A9="","",Jury!P18)</f>
        <v/>
      </c>
      <c r="M9" s="269" t="str">
        <f>IF($A9="","",Jury!Q18)</f>
        <v/>
      </c>
      <c r="N9" s="269" t="str">
        <f>IF($A9="","",Jury!R18)</f>
        <v/>
      </c>
      <c r="O9" s="269" t="str">
        <f>IF($A9="","",Jury!S18)</f>
        <v/>
      </c>
      <c r="P9" s="269" t="str">
        <f>IF($A9="","",Jury!T18)</f>
        <v/>
      </c>
      <c r="Q9" s="269" t="str">
        <f>IF($A9="","",Jury!U18)</f>
        <v/>
      </c>
      <c r="R9" s="269" t="str">
        <f>IF($A9="","",Jury!V18)</f>
        <v/>
      </c>
      <c r="S9" s="269" t="str">
        <f>IF($A9="","",Jury!W18)</f>
        <v/>
      </c>
      <c r="T9" s="269" t="str">
        <f>IF($A9="","",Jury!X18)</f>
        <v/>
      </c>
      <c r="U9" s="269" t="str">
        <f>IF($A9="","",Jury!Y18)</f>
        <v/>
      </c>
      <c r="V9" s="269" t="str">
        <f>IF($A9="","",Jury!Z18)</f>
        <v/>
      </c>
      <c r="W9" s="269" t="str">
        <f>IF($A9="","",Jury!AA18)</f>
        <v/>
      </c>
      <c r="X9" s="269" t="str">
        <f>IF($A9="","",Jury!AB18)</f>
        <v/>
      </c>
      <c r="Y9" s="269" t="str">
        <f>IF($A9="","",Jury!AC18)</f>
        <v/>
      </c>
      <c r="Z9" s="269" t="str">
        <f>IF($A9="","",Jury!AD18)</f>
        <v/>
      </c>
      <c r="AA9" s="269" t="str">
        <f>IF($A9="","",Jury!AE18)</f>
        <v/>
      </c>
      <c r="AB9" s="269" t="str">
        <f>IF($A9="","",Jury!AF18)</f>
        <v/>
      </c>
      <c r="AC9" s="269" t="str">
        <f>IF($A9="","",Jury!AG18)</f>
        <v/>
      </c>
      <c r="AD9" s="269" t="str">
        <f>IF($A9="","",Jury!AH18)</f>
        <v/>
      </c>
      <c r="AE9" s="269" t="str">
        <f>IF($A9="","",Jury!AI18)</f>
        <v/>
      </c>
      <c r="AF9" s="269" t="str">
        <f>IF($A9="","",Jury!AJ18)</f>
        <v/>
      </c>
      <c r="AG9" s="269" t="str">
        <f>IF($A9="","",Jury!AK18)</f>
        <v/>
      </c>
      <c r="AH9" s="269" t="str">
        <f>IF($A9="","",Jury!AL18)</f>
        <v/>
      </c>
      <c r="AI9" s="269" t="str">
        <f>IF($A9="","",Jury!AM18)</f>
        <v/>
      </c>
      <c r="AJ9" s="269" t="str">
        <f>IF($A9="","",Jury!AN18)</f>
        <v/>
      </c>
      <c r="AK9" s="269" t="str">
        <f>IF($A9="","",Jury!AO18)</f>
        <v/>
      </c>
      <c r="AL9" s="269" t="str">
        <f>IF($A9="","",Jury!AP18)</f>
        <v/>
      </c>
      <c r="AM9" s="269" t="str">
        <f>IF($A9="","",Jury!AQ18)</f>
        <v/>
      </c>
      <c r="AN9" s="269" t="str">
        <f>IF($A9="","",Jury!AR18)</f>
        <v/>
      </c>
      <c r="AO9" s="269" t="str">
        <f>IF($A9="","",Jury!AS18)</f>
        <v/>
      </c>
      <c r="AP9" s="269" t="str">
        <f>IF($A9="","",Jury!AT18)</f>
        <v/>
      </c>
      <c r="AQ9" s="269" t="str">
        <f>IF($A9="","",Jury!AU18)</f>
        <v/>
      </c>
      <c r="AR9" s="269" t="str">
        <f>IF($A9="","",Jury!AV18)</f>
        <v/>
      </c>
      <c r="AS9" s="269" t="str">
        <f>IF($A9="","",Jury!AW18)</f>
        <v/>
      </c>
      <c r="AT9" s="269" t="str">
        <f>IF($A9="","",Jury!AX18)</f>
        <v/>
      </c>
      <c r="AU9" s="269" t="str">
        <f>IF($A9="","",Jury!AY18)</f>
        <v/>
      </c>
      <c r="AV9" s="269" t="str">
        <f>IF($A9="","",Jury!AZ18)</f>
        <v/>
      </c>
      <c r="AW9" s="269" t="str">
        <f>IF($A9="","",Jury!BA18)</f>
        <v/>
      </c>
      <c r="AX9" s="269" t="str">
        <f>IF($A9="","",Jury!BB18)</f>
        <v/>
      </c>
      <c r="AY9" s="269" t="str">
        <f>IF($A9="","",Jury!BC18)</f>
        <v/>
      </c>
      <c r="AZ9" s="269" t="str">
        <f>IF($A9="","",Jury!G18)</f>
        <v/>
      </c>
    </row>
    <row r="10" spans="1:52" x14ac:dyDescent="0.25">
      <c r="A10" s="78" t="str">
        <f>Jury!B19</f>
        <v/>
      </c>
      <c r="B10" s="269" t="str">
        <f>IF($A10="","",Jury!C19)</f>
        <v/>
      </c>
      <c r="C10" s="269" t="str">
        <f>IF($A10="","",Jury!D19)</f>
        <v/>
      </c>
      <c r="D10" s="269" t="str">
        <f>IF($A10="","",Jury!H19)</f>
        <v/>
      </c>
      <c r="E10" s="269" t="str">
        <f>IF($A10="","",Jury!I19)</f>
        <v/>
      </c>
      <c r="F10" s="269" t="str">
        <f>IF($A10="","",Jury!J19)</f>
        <v/>
      </c>
      <c r="G10" s="269" t="str">
        <f>IF($A10="","",Jury!K19)</f>
        <v/>
      </c>
      <c r="H10" s="269" t="str">
        <f>IF($A10="","",Jury!L19)</f>
        <v/>
      </c>
      <c r="I10" s="269" t="str">
        <f>IF($A10="","",Jury!M19)</f>
        <v/>
      </c>
      <c r="J10" s="269" t="str">
        <f>IF($A10="","",Jury!N19)</f>
        <v/>
      </c>
      <c r="K10" s="269" t="str">
        <f>IF($A10="","",Jury!O19)</f>
        <v/>
      </c>
      <c r="L10" s="269" t="str">
        <f>IF($A10="","",Jury!P19)</f>
        <v/>
      </c>
      <c r="M10" s="269" t="str">
        <f>IF($A10="","",Jury!Q19)</f>
        <v/>
      </c>
      <c r="N10" s="269" t="str">
        <f>IF($A10="","",Jury!R19)</f>
        <v/>
      </c>
      <c r="O10" s="269" t="str">
        <f>IF($A10="","",Jury!S19)</f>
        <v/>
      </c>
      <c r="P10" s="269" t="str">
        <f>IF($A10="","",Jury!T19)</f>
        <v/>
      </c>
      <c r="Q10" s="269" t="str">
        <f>IF($A10="","",Jury!U19)</f>
        <v/>
      </c>
      <c r="R10" s="269" t="str">
        <f>IF($A10="","",Jury!V19)</f>
        <v/>
      </c>
      <c r="S10" s="269" t="str">
        <f>IF($A10="","",Jury!W19)</f>
        <v/>
      </c>
      <c r="T10" s="269" t="str">
        <f>IF($A10="","",Jury!X19)</f>
        <v/>
      </c>
      <c r="U10" s="269" t="str">
        <f>IF($A10="","",Jury!Y19)</f>
        <v/>
      </c>
      <c r="V10" s="269" t="str">
        <f>IF($A10="","",Jury!Z19)</f>
        <v/>
      </c>
      <c r="W10" s="269" t="str">
        <f>IF($A10="","",Jury!AA19)</f>
        <v/>
      </c>
      <c r="X10" s="269" t="str">
        <f>IF($A10="","",Jury!AB19)</f>
        <v/>
      </c>
      <c r="Y10" s="269" t="str">
        <f>IF($A10="","",Jury!AC19)</f>
        <v/>
      </c>
      <c r="Z10" s="269" t="str">
        <f>IF($A10="","",Jury!AD19)</f>
        <v/>
      </c>
      <c r="AA10" s="269" t="str">
        <f>IF($A10="","",Jury!AE19)</f>
        <v/>
      </c>
      <c r="AB10" s="269" t="str">
        <f>IF($A10="","",Jury!AF19)</f>
        <v/>
      </c>
      <c r="AC10" s="269" t="str">
        <f>IF($A10="","",Jury!AG19)</f>
        <v/>
      </c>
      <c r="AD10" s="269" t="str">
        <f>IF($A10="","",Jury!AH19)</f>
        <v/>
      </c>
      <c r="AE10" s="269" t="str">
        <f>IF($A10="","",Jury!AI19)</f>
        <v/>
      </c>
      <c r="AF10" s="269" t="str">
        <f>IF($A10="","",Jury!AJ19)</f>
        <v/>
      </c>
      <c r="AG10" s="269" t="str">
        <f>IF($A10="","",Jury!AK19)</f>
        <v/>
      </c>
      <c r="AH10" s="269" t="str">
        <f>IF($A10="","",Jury!AL19)</f>
        <v/>
      </c>
      <c r="AI10" s="269" t="str">
        <f>IF($A10="","",Jury!AM19)</f>
        <v/>
      </c>
      <c r="AJ10" s="269" t="str">
        <f>IF($A10="","",Jury!AN19)</f>
        <v/>
      </c>
      <c r="AK10" s="269" t="str">
        <f>IF($A10="","",Jury!AO19)</f>
        <v/>
      </c>
      <c r="AL10" s="269" t="str">
        <f>IF($A10="","",Jury!AP19)</f>
        <v/>
      </c>
      <c r="AM10" s="269" t="str">
        <f>IF($A10="","",Jury!AQ19)</f>
        <v/>
      </c>
      <c r="AN10" s="269" t="str">
        <f>IF($A10="","",Jury!AR19)</f>
        <v/>
      </c>
      <c r="AO10" s="269" t="str">
        <f>IF($A10="","",Jury!AS19)</f>
        <v/>
      </c>
      <c r="AP10" s="269" t="str">
        <f>IF($A10="","",Jury!AT19)</f>
        <v/>
      </c>
      <c r="AQ10" s="269" t="str">
        <f>IF($A10="","",Jury!AU19)</f>
        <v/>
      </c>
      <c r="AR10" s="269" t="str">
        <f>IF($A10="","",Jury!AV19)</f>
        <v/>
      </c>
      <c r="AS10" s="269" t="str">
        <f>IF($A10="","",Jury!AW19)</f>
        <v/>
      </c>
      <c r="AT10" s="269" t="str">
        <f>IF($A10="","",Jury!AX19)</f>
        <v/>
      </c>
      <c r="AU10" s="269" t="str">
        <f>IF($A10="","",Jury!AY19)</f>
        <v/>
      </c>
      <c r="AV10" s="269" t="str">
        <f>IF($A10="","",Jury!AZ19)</f>
        <v/>
      </c>
      <c r="AW10" s="269" t="str">
        <f>IF($A10="","",Jury!BA19)</f>
        <v/>
      </c>
      <c r="AX10" s="269" t="str">
        <f>IF($A10="","",Jury!BB19)</f>
        <v/>
      </c>
      <c r="AY10" s="269" t="str">
        <f>IF($A10="","",Jury!BC19)</f>
        <v/>
      </c>
      <c r="AZ10" s="269" t="str">
        <f>IF($A10="","",Jury!G19)</f>
        <v/>
      </c>
    </row>
    <row r="11" spans="1:52" x14ac:dyDescent="0.25">
      <c r="A11" s="78" t="str">
        <f>Jury!B20</f>
        <v/>
      </c>
      <c r="B11" s="269" t="str">
        <f>IF($A11="","",Jury!C20)</f>
        <v/>
      </c>
      <c r="C11" s="269" t="str">
        <f>IF($A11="","",Jury!D20)</f>
        <v/>
      </c>
      <c r="D11" s="269" t="str">
        <f>IF($A11="","",Jury!H20)</f>
        <v/>
      </c>
      <c r="E11" s="269" t="str">
        <f>IF($A11="","",Jury!I20)</f>
        <v/>
      </c>
      <c r="F11" s="269" t="str">
        <f>IF($A11="","",Jury!J20)</f>
        <v/>
      </c>
      <c r="G11" s="269" t="str">
        <f>IF($A11="","",Jury!K20)</f>
        <v/>
      </c>
      <c r="H11" s="269" t="str">
        <f>IF($A11="","",Jury!L20)</f>
        <v/>
      </c>
      <c r="I11" s="269" t="str">
        <f>IF($A11="","",Jury!M20)</f>
        <v/>
      </c>
      <c r="J11" s="269" t="str">
        <f>IF($A11="","",Jury!N20)</f>
        <v/>
      </c>
      <c r="K11" s="269" t="str">
        <f>IF($A11="","",Jury!O20)</f>
        <v/>
      </c>
      <c r="L11" s="269" t="str">
        <f>IF($A11="","",Jury!P20)</f>
        <v/>
      </c>
      <c r="M11" s="269" t="str">
        <f>IF($A11="","",Jury!Q20)</f>
        <v/>
      </c>
      <c r="N11" s="269" t="str">
        <f>IF($A11="","",Jury!R20)</f>
        <v/>
      </c>
      <c r="O11" s="269" t="str">
        <f>IF($A11="","",Jury!S20)</f>
        <v/>
      </c>
      <c r="P11" s="269" t="str">
        <f>IF($A11="","",Jury!T20)</f>
        <v/>
      </c>
      <c r="Q11" s="269" t="str">
        <f>IF($A11="","",Jury!U20)</f>
        <v/>
      </c>
      <c r="R11" s="269" t="str">
        <f>IF($A11="","",Jury!V20)</f>
        <v/>
      </c>
      <c r="S11" s="269" t="str">
        <f>IF($A11="","",Jury!W20)</f>
        <v/>
      </c>
      <c r="T11" s="269" t="str">
        <f>IF($A11="","",Jury!X20)</f>
        <v/>
      </c>
      <c r="U11" s="269" t="str">
        <f>IF($A11="","",Jury!Y20)</f>
        <v/>
      </c>
      <c r="V11" s="269" t="str">
        <f>IF($A11="","",Jury!Z20)</f>
        <v/>
      </c>
      <c r="W11" s="269" t="str">
        <f>IF($A11="","",Jury!AA20)</f>
        <v/>
      </c>
      <c r="X11" s="269" t="str">
        <f>IF($A11="","",Jury!AB20)</f>
        <v/>
      </c>
      <c r="Y11" s="269" t="str">
        <f>IF($A11="","",Jury!AC20)</f>
        <v/>
      </c>
      <c r="Z11" s="269" t="str">
        <f>IF($A11="","",Jury!AD20)</f>
        <v/>
      </c>
      <c r="AA11" s="269" t="str">
        <f>IF($A11="","",Jury!AE20)</f>
        <v/>
      </c>
      <c r="AB11" s="269" t="str">
        <f>IF($A11="","",Jury!AF20)</f>
        <v/>
      </c>
      <c r="AC11" s="269" t="str">
        <f>IF($A11="","",Jury!AG20)</f>
        <v/>
      </c>
      <c r="AD11" s="269" t="str">
        <f>IF($A11="","",Jury!AH20)</f>
        <v/>
      </c>
      <c r="AE11" s="269" t="str">
        <f>IF($A11="","",Jury!AI20)</f>
        <v/>
      </c>
      <c r="AF11" s="269" t="str">
        <f>IF($A11="","",Jury!AJ20)</f>
        <v/>
      </c>
      <c r="AG11" s="269" t="str">
        <f>IF($A11="","",Jury!AK20)</f>
        <v/>
      </c>
      <c r="AH11" s="269" t="str">
        <f>IF($A11="","",Jury!AL20)</f>
        <v/>
      </c>
      <c r="AI11" s="269" t="str">
        <f>IF($A11="","",Jury!AM20)</f>
        <v/>
      </c>
      <c r="AJ11" s="269" t="str">
        <f>IF($A11="","",Jury!AN20)</f>
        <v/>
      </c>
      <c r="AK11" s="269" t="str">
        <f>IF($A11="","",Jury!AO20)</f>
        <v/>
      </c>
      <c r="AL11" s="269" t="str">
        <f>IF($A11="","",Jury!AP20)</f>
        <v/>
      </c>
      <c r="AM11" s="269" t="str">
        <f>IF($A11="","",Jury!AQ20)</f>
        <v/>
      </c>
      <c r="AN11" s="269" t="str">
        <f>IF($A11="","",Jury!AR20)</f>
        <v/>
      </c>
      <c r="AO11" s="269" t="str">
        <f>IF($A11="","",Jury!AS20)</f>
        <v/>
      </c>
      <c r="AP11" s="269" t="str">
        <f>IF($A11="","",Jury!AT20)</f>
        <v/>
      </c>
      <c r="AQ11" s="269" t="str">
        <f>IF($A11="","",Jury!AU20)</f>
        <v/>
      </c>
      <c r="AR11" s="269" t="str">
        <f>IF($A11="","",Jury!AV20)</f>
        <v/>
      </c>
      <c r="AS11" s="269" t="str">
        <f>IF($A11="","",Jury!AW20)</f>
        <v/>
      </c>
      <c r="AT11" s="269" t="str">
        <f>IF($A11="","",Jury!AX20)</f>
        <v/>
      </c>
      <c r="AU11" s="269" t="str">
        <f>IF($A11="","",Jury!AY20)</f>
        <v/>
      </c>
      <c r="AV11" s="269" t="str">
        <f>IF($A11="","",Jury!AZ20)</f>
        <v/>
      </c>
      <c r="AW11" s="269" t="str">
        <f>IF($A11="","",Jury!BA20)</f>
        <v/>
      </c>
      <c r="AX11" s="269" t="str">
        <f>IF($A11="","",Jury!BB20)</f>
        <v/>
      </c>
      <c r="AY11" s="269" t="str">
        <f>IF($A11="","",Jury!BC20)</f>
        <v/>
      </c>
      <c r="AZ11" s="269" t="str">
        <f>IF($A11="","",Jury!G20)</f>
        <v/>
      </c>
    </row>
    <row r="12" spans="1:52" x14ac:dyDescent="0.25">
      <c r="A12" s="78" t="str">
        <f>Jury!B21</f>
        <v/>
      </c>
      <c r="B12" s="269" t="str">
        <f>IF($A12="","",Jury!C21)</f>
        <v/>
      </c>
      <c r="C12" s="269" t="str">
        <f>IF($A12="","",Jury!D21)</f>
        <v/>
      </c>
      <c r="D12" s="269" t="str">
        <f>IF($A12="","",Jury!H21)</f>
        <v/>
      </c>
      <c r="E12" s="269" t="str">
        <f>IF($A12="","",Jury!I21)</f>
        <v/>
      </c>
      <c r="F12" s="269" t="str">
        <f>IF($A12="","",Jury!J21)</f>
        <v/>
      </c>
      <c r="G12" s="269" t="str">
        <f>IF($A12="","",Jury!K21)</f>
        <v/>
      </c>
      <c r="H12" s="269" t="str">
        <f>IF($A12="","",Jury!L21)</f>
        <v/>
      </c>
      <c r="I12" s="269" t="str">
        <f>IF($A12="","",Jury!M21)</f>
        <v/>
      </c>
      <c r="J12" s="269" t="str">
        <f>IF($A12="","",Jury!N21)</f>
        <v/>
      </c>
      <c r="K12" s="269" t="str">
        <f>IF($A12="","",Jury!O21)</f>
        <v/>
      </c>
      <c r="L12" s="269" t="str">
        <f>IF($A12="","",Jury!P21)</f>
        <v/>
      </c>
      <c r="M12" s="269" t="str">
        <f>IF($A12="","",Jury!Q21)</f>
        <v/>
      </c>
      <c r="N12" s="269" t="str">
        <f>IF($A12="","",Jury!R21)</f>
        <v/>
      </c>
      <c r="O12" s="269" t="str">
        <f>IF($A12="","",Jury!S21)</f>
        <v/>
      </c>
      <c r="P12" s="269" t="str">
        <f>IF($A12="","",Jury!T21)</f>
        <v/>
      </c>
      <c r="Q12" s="269" t="str">
        <f>IF($A12="","",Jury!U21)</f>
        <v/>
      </c>
      <c r="R12" s="269" t="str">
        <f>IF($A12="","",Jury!V21)</f>
        <v/>
      </c>
      <c r="S12" s="269" t="str">
        <f>IF($A12="","",Jury!W21)</f>
        <v/>
      </c>
      <c r="T12" s="269" t="str">
        <f>IF($A12="","",Jury!X21)</f>
        <v/>
      </c>
      <c r="U12" s="269" t="str">
        <f>IF($A12="","",Jury!Y21)</f>
        <v/>
      </c>
      <c r="V12" s="269" t="str">
        <f>IF($A12="","",Jury!Z21)</f>
        <v/>
      </c>
      <c r="W12" s="269" t="str">
        <f>IF($A12="","",Jury!AA21)</f>
        <v/>
      </c>
      <c r="X12" s="269" t="str">
        <f>IF($A12="","",Jury!AB21)</f>
        <v/>
      </c>
      <c r="Y12" s="269" t="str">
        <f>IF($A12="","",Jury!AC21)</f>
        <v/>
      </c>
      <c r="Z12" s="269" t="str">
        <f>IF($A12="","",Jury!AD21)</f>
        <v/>
      </c>
      <c r="AA12" s="269" t="str">
        <f>IF($A12="","",Jury!AE21)</f>
        <v/>
      </c>
      <c r="AB12" s="269" t="str">
        <f>IF($A12="","",Jury!AF21)</f>
        <v/>
      </c>
      <c r="AC12" s="269" t="str">
        <f>IF($A12="","",Jury!AG21)</f>
        <v/>
      </c>
      <c r="AD12" s="269" t="str">
        <f>IF($A12="","",Jury!AH21)</f>
        <v/>
      </c>
      <c r="AE12" s="269" t="str">
        <f>IF($A12="","",Jury!AI21)</f>
        <v/>
      </c>
      <c r="AF12" s="269" t="str">
        <f>IF($A12="","",Jury!AJ21)</f>
        <v/>
      </c>
      <c r="AG12" s="269" t="str">
        <f>IF($A12="","",Jury!AK21)</f>
        <v/>
      </c>
      <c r="AH12" s="269" t="str">
        <f>IF($A12="","",Jury!AL21)</f>
        <v/>
      </c>
      <c r="AI12" s="269" t="str">
        <f>IF($A12="","",Jury!AM21)</f>
        <v/>
      </c>
      <c r="AJ12" s="269" t="str">
        <f>IF($A12="","",Jury!AN21)</f>
        <v/>
      </c>
      <c r="AK12" s="269" t="str">
        <f>IF($A12="","",Jury!AO21)</f>
        <v/>
      </c>
      <c r="AL12" s="269" t="str">
        <f>IF($A12="","",Jury!AP21)</f>
        <v/>
      </c>
      <c r="AM12" s="269" t="str">
        <f>IF($A12="","",Jury!AQ21)</f>
        <v/>
      </c>
      <c r="AN12" s="269" t="str">
        <f>IF($A12="","",Jury!AR21)</f>
        <v/>
      </c>
      <c r="AO12" s="269" t="str">
        <f>IF($A12="","",Jury!AS21)</f>
        <v/>
      </c>
      <c r="AP12" s="269" t="str">
        <f>IF($A12="","",Jury!AT21)</f>
        <v/>
      </c>
      <c r="AQ12" s="269" t="str">
        <f>IF($A12="","",Jury!AU21)</f>
        <v/>
      </c>
      <c r="AR12" s="269" t="str">
        <f>IF($A12="","",Jury!AV21)</f>
        <v/>
      </c>
      <c r="AS12" s="269" t="str">
        <f>IF($A12="","",Jury!AW21)</f>
        <v/>
      </c>
      <c r="AT12" s="269" t="str">
        <f>IF($A12="","",Jury!AX21)</f>
        <v/>
      </c>
      <c r="AU12" s="269" t="str">
        <f>IF($A12="","",Jury!AY21)</f>
        <v/>
      </c>
      <c r="AV12" s="269" t="str">
        <f>IF($A12="","",Jury!AZ21)</f>
        <v/>
      </c>
      <c r="AW12" s="269" t="str">
        <f>IF($A12="","",Jury!BA21)</f>
        <v/>
      </c>
      <c r="AX12" s="269" t="str">
        <f>IF($A12="","",Jury!BB21)</f>
        <v/>
      </c>
      <c r="AY12" s="269" t="str">
        <f>IF($A12="","",Jury!BC21)</f>
        <v/>
      </c>
      <c r="AZ12" s="269" t="str">
        <f>IF($A12="","",Jury!G21)</f>
        <v/>
      </c>
    </row>
    <row r="13" spans="1:52" x14ac:dyDescent="0.25">
      <c r="A13" s="78" t="str">
        <f>Jury!B22</f>
        <v/>
      </c>
      <c r="B13" s="269" t="str">
        <f>IF($A13="","",Jury!C22)</f>
        <v/>
      </c>
      <c r="C13" s="269" t="str">
        <f>IF($A13="","",Jury!D22)</f>
        <v/>
      </c>
      <c r="D13" s="269" t="str">
        <f>IF($A13="","",Jury!H22)</f>
        <v/>
      </c>
      <c r="E13" s="269" t="str">
        <f>IF($A13="","",Jury!I22)</f>
        <v/>
      </c>
      <c r="F13" s="269" t="str">
        <f>IF($A13="","",Jury!J22)</f>
        <v/>
      </c>
      <c r="G13" s="269" t="str">
        <f>IF($A13="","",Jury!K22)</f>
        <v/>
      </c>
      <c r="H13" s="269" t="str">
        <f>IF($A13="","",Jury!L22)</f>
        <v/>
      </c>
      <c r="I13" s="269" t="str">
        <f>IF($A13="","",Jury!M22)</f>
        <v/>
      </c>
      <c r="J13" s="269" t="str">
        <f>IF($A13="","",Jury!N22)</f>
        <v/>
      </c>
      <c r="K13" s="269" t="str">
        <f>IF($A13="","",Jury!O22)</f>
        <v/>
      </c>
      <c r="L13" s="269" t="str">
        <f>IF($A13="","",Jury!P22)</f>
        <v/>
      </c>
      <c r="M13" s="269" t="str">
        <f>IF($A13="","",Jury!Q22)</f>
        <v/>
      </c>
      <c r="N13" s="269" t="str">
        <f>IF($A13="","",Jury!R22)</f>
        <v/>
      </c>
      <c r="O13" s="269" t="str">
        <f>IF($A13="","",Jury!S22)</f>
        <v/>
      </c>
      <c r="P13" s="269" t="str">
        <f>IF($A13="","",Jury!T22)</f>
        <v/>
      </c>
      <c r="Q13" s="269" t="str">
        <f>IF($A13="","",Jury!U22)</f>
        <v/>
      </c>
      <c r="R13" s="269" t="str">
        <f>IF($A13="","",Jury!V22)</f>
        <v/>
      </c>
      <c r="S13" s="269" t="str">
        <f>IF($A13="","",Jury!W22)</f>
        <v/>
      </c>
      <c r="T13" s="269" t="str">
        <f>IF($A13="","",Jury!X22)</f>
        <v/>
      </c>
      <c r="U13" s="269" t="str">
        <f>IF($A13="","",Jury!Y22)</f>
        <v/>
      </c>
      <c r="V13" s="269" t="str">
        <f>IF($A13="","",Jury!Z22)</f>
        <v/>
      </c>
      <c r="W13" s="269" t="str">
        <f>IF($A13="","",Jury!AA22)</f>
        <v/>
      </c>
      <c r="X13" s="269" t="str">
        <f>IF($A13="","",Jury!AB22)</f>
        <v/>
      </c>
      <c r="Y13" s="269" t="str">
        <f>IF($A13="","",Jury!AC22)</f>
        <v/>
      </c>
      <c r="Z13" s="269" t="str">
        <f>IF($A13="","",Jury!AD22)</f>
        <v/>
      </c>
      <c r="AA13" s="269" t="str">
        <f>IF($A13="","",Jury!AE22)</f>
        <v/>
      </c>
      <c r="AB13" s="269" t="str">
        <f>IF($A13="","",Jury!AF22)</f>
        <v/>
      </c>
      <c r="AC13" s="269" t="str">
        <f>IF($A13="","",Jury!AG22)</f>
        <v/>
      </c>
      <c r="AD13" s="269" t="str">
        <f>IF($A13="","",Jury!AH22)</f>
        <v/>
      </c>
      <c r="AE13" s="269" t="str">
        <f>IF($A13="","",Jury!AI22)</f>
        <v/>
      </c>
      <c r="AF13" s="269" t="str">
        <f>IF($A13="","",Jury!AJ22)</f>
        <v/>
      </c>
      <c r="AG13" s="269" t="str">
        <f>IF($A13="","",Jury!AK22)</f>
        <v/>
      </c>
      <c r="AH13" s="269" t="str">
        <f>IF($A13="","",Jury!AL22)</f>
        <v/>
      </c>
      <c r="AI13" s="269" t="str">
        <f>IF($A13="","",Jury!AM22)</f>
        <v/>
      </c>
      <c r="AJ13" s="269" t="str">
        <f>IF($A13="","",Jury!AN22)</f>
        <v/>
      </c>
      <c r="AK13" s="269" t="str">
        <f>IF($A13="","",Jury!AO22)</f>
        <v/>
      </c>
      <c r="AL13" s="269" t="str">
        <f>IF($A13="","",Jury!AP22)</f>
        <v/>
      </c>
      <c r="AM13" s="269" t="str">
        <f>IF($A13="","",Jury!AQ22)</f>
        <v/>
      </c>
      <c r="AN13" s="269" t="str">
        <f>IF($A13="","",Jury!AR22)</f>
        <v/>
      </c>
      <c r="AO13" s="269" t="str">
        <f>IF($A13="","",Jury!AS22)</f>
        <v/>
      </c>
      <c r="AP13" s="269" t="str">
        <f>IF($A13="","",Jury!AT22)</f>
        <v/>
      </c>
      <c r="AQ13" s="269" t="str">
        <f>IF($A13="","",Jury!AU22)</f>
        <v/>
      </c>
      <c r="AR13" s="269" t="str">
        <f>IF($A13="","",Jury!AV22)</f>
        <v/>
      </c>
      <c r="AS13" s="269" t="str">
        <f>IF($A13="","",Jury!AW22)</f>
        <v/>
      </c>
      <c r="AT13" s="269" t="str">
        <f>IF($A13="","",Jury!AX22)</f>
        <v/>
      </c>
      <c r="AU13" s="269" t="str">
        <f>IF($A13="","",Jury!AY22)</f>
        <v/>
      </c>
      <c r="AV13" s="269" t="str">
        <f>IF($A13="","",Jury!AZ22)</f>
        <v/>
      </c>
      <c r="AW13" s="269" t="str">
        <f>IF($A13="","",Jury!BA22)</f>
        <v/>
      </c>
      <c r="AX13" s="269" t="str">
        <f>IF($A13="","",Jury!BB22)</f>
        <v/>
      </c>
      <c r="AY13" s="269" t="str">
        <f>IF($A13="","",Jury!BC22)</f>
        <v/>
      </c>
      <c r="AZ13" s="269" t="str">
        <f>IF($A13="","",Jury!G22)</f>
        <v/>
      </c>
    </row>
    <row r="14" spans="1:52" x14ac:dyDescent="0.25">
      <c r="A14" s="78" t="str">
        <f>Jury!B23</f>
        <v/>
      </c>
      <c r="B14" s="269" t="str">
        <f>IF($A14="","",Jury!C23)</f>
        <v/>
      </c>
      <c r="C14" s="269" t="str">
        <f>IF($A14="","",Jury!D23)</f>
        <v/>
      </c>
      <c r="D14" s="269" t="str">
        <f>IF($A14="","",Jury!H23)</f>
        <v/>
      </c>
      <c r="E14" s="269" t="str">
        <f>IF($A14="","",Jury!I23)</f>
        <v/>
      </c>
      <c r="F14" s="269" t="str">
        <f>IF($A14="","",Jury!J23)</f>
        <v/>
      </c>
      <c r="G14" s="269" t="str">
        <f>IF($A14="","",Jury!K23)</f>
        <v/>
      </c>
      <c r="H14" s="269" t="str">
        <f>IF($A14="","",Jury!L23)</f>
        <v/>
      </c>
      <c r="I14" s="269" t="str">
        <f>IF($A14="","",Jury!M23)</f>
        <v/>
      </c>
      <c r="J14" s="269" t="str">
        <f>IF($A14="","",Jury!N23)</f>
        <v/>
      </c>
      <c r="K14" s="269" t="str">
        <f>IF($A14="","",Jury!O23)</f>
        <v/>
      </c>
      <c r="L14" s="269" t="str">
        <f>IF($A14="","",Jury!P23)</f>
        <v/>
      </c>
      <c r="M14" s="269" t="str">
        <f>IF($A14="","",Jury!Q23)</f>
        <v/>
      </c>
      <c r="N14" s="269" t="str">
        <f>IF($A14="","",Jury!R23)</f>
        <v/>
      </c>
      <c r="O14" s="269" t="str">
        <f>IF($A14="","",Jury!S23)</f>
        <v/>
      </c>
      <c r="P14" s="269" t="str">
        <f>IF($A14="","",Jury!T23)</f>
        <v/>
      </c>
      <c r="Q14" s="269" t="str">
        <f>IF($A14="","",Jury!U23)</f>
        <v/>
      </c>
      <c r="R14" s="269" t="str">
        <f>IF($A14="","",Jury!V23)</f>
        <v/>
      </c>
      <c r="S14" s="269" t="str">
        <f>IF($A14="","",Jury!W23)</f>
        <v/>
      </c>
      <c r="T14" s="269" t="str">
        <f>IF($A14="","",Jury!X23)</f>
        <v/>
      </c>
      <c r="U14" s="269" t="str">
        <f>IF($A14="","",Jury!Y23)</f>
        <v/>
      </c>
      <c r="V14" s="269" t="str">
        <f>IF($A14="","",Jury!Z23)</f>
        <v/>
      </c>
      <c r="W14" s="269" t="str">
        <f>IF($A14="","",Jury!AA23)</f>
        <v/>
      </c>
      <c r="X14" s="269" t="str">
        <f>IF($A14="","",Jury!AB23)</f>
        <v/>
      </c>
      <c r="Y14" s="269" t="str">
        <f>IF($A14="","",Jury!AC23)</f>
        <v/>
      </c>
      <c r="Z14" s="269" t="str">
        <f>IF($A14="","",Jury!AD23)</f>
        <v/>
      </c>
      <c r="AA14" s="269" t="str">
        <f>IF($A14="","",Jury!AE23)</f>
        <v/>
      </c>
      <c r="AB14" s="269" t="str">
        <f>IF($A14="","",Jury!AF23)</f>
        <v/>
      </c>
      <c r="AC14" s="269" t="str">
        <f>IF($A14="","",Jury!AG23)</f>
        <v/>
      </c>
      <c r="AD14" s="269" t="str">
        <f>IF($A14="","",Jury!AH23)</f>
        <v/>
      </c>
      <c r="AE14" s="269" t="str">
        <f>IF($A14="","",Jury!AI23)</f>
        <v/>
      </c>
      <c r="AF14" s="269" t="str">
        <f>IF($A14="","",Jury!AJ23)</f>
        <v/>
      </c>
      <c r="AG14" s="269" t="str">
        <f>IF($A14="","",Jury!AK23)</f>
        <v/>
      </c>
      <c r="AH14" s="269" t="str">
        <f>IF($A14="","",Jury!AL23)</f>
        <v/>
      </c>
      <c r="AI14" s="269" t="str">
        <f>IF($A14="","",Jury!AM23)</f>
        <v/>
      </c>
      <c r="AJ14" s="269" t="str">
        <f>IF($A14="","",Jury!AN23)</f>
        <v/>
      </c>
      <c r="AK14" s="269" t="str">
        <f>IF($A14="","",Jury!AO23)</f>
        <v/>
      </c>
      <c r="AL14" s="269" t="str">
        <f>IF($A14="","",Jury!AP23)</f>
        <v/>
      </c>
      <c r="AM14" s="269" t="str">
        <f>IF($A14="","",Jury!AQ23)</f>
        <v/>
      </c>
      <c r="AN14" s="269" t="str">
        <f>IF($A14="","",Jury!AR23)</f>
        <v/>
      </c>
      <c r="AO14" s="269" t="str">
        <f>IF($A14="","",Jury!AS23)</f>
        <v/>
      </c>
      <c r="AP14" s="269" t="str">
        <f>IF($A14="","",Jury!AT23)</f>
        <v/>
      </c>
      <c r="AQ14" s="269" t="str">
        <f>IF($A14="","",Jury!AU23)</f>
        <v/>
      </c>
      <c r="AR14" s="269" t="str">
        <f>IF($A14="","",Jury!AV23)</f>
        <v/>
      </c>
      <c r="AS14" s="269" t="str">
        <f>IF($A14="","",Jury!AW23)</f>
        <v/>
      </c>
      <c r="AT14" s="269" t="str">
        <f>IF($A14="","",Jury!AX23)</f>
        <v/>
      </c>
      <c r="AU14" s="269" t="str">
        <f>IF($A14="","",Jury!AY23)</f>
        <v/>
      </c>
      <c r="AV14" s="269" t="str">
        <f>IF($A14="","",Jury!AZ23)</f>
        <v/>
      </c>
      <c r="AW14" s="269" t="str">
        <f>IF($A14="","",Jury!BA23)</f>
        <v/>
      </c>
      <c r="AX14" s="269" t="str">
        <f>IF($A14="","",Jury!BB23)</f>
        <v/>
      </c>
      <c r="AY14" s="269" t="str">
        <f>IF($A14="","",Jury!BC23)</f>
        <v/>
      </c>
      <c r="AZ14" s="269" t="str">
        <f>IF($A14="","",Jury!G23)</f>
        <v/>
      </c>
    </row>
    <row r="15" spans="1:52" x14ac:dyDescent="0.25">
      <c r="A15" s="78" t="str">
        <f>Jury!B24</f>
        <v/>
      </c>
      <c r="B15" s="269" t="str">
        <f>IF($A15="","",Jury!C24)</f>
        <v/>
      </c>
      <c r="C15" s="269" t="str">
        <f>IF($A15="","",Jury!D24)</f>
        <v/>
      </c>
      <c r="D15" s="269" t="str">
        <f>IF($A15="","",Jury!H24)</f>
        <v/>
      </c>
      <c r="E15" s="269" t="str">
        <f>IF($A15="","",Jury!I24)</f>
        <v/>
      </c>
      <c r="F15" s="269" t="str">
        <f>IF($A15="","",Jury!J24)</f>
        <v/>
      </c>
      <c r="G15" s="269" t="str">
        <f>IF($A15="","",Jury!K24)</f>
        <v/>
      </c>
      <c r="H15" s="269" t="str">
        <f>IF($A15="","",Jury!L24)</f>
        <v/>
      </c>
      <c r="I15" s="269" t="str">
        <f>IF($A15="","",Jury!M24)</f>
        <v/>
      </c>
      <c r="J15" s="269" t="str">
        <f>IF($A15="","",Jury!N24)</f>
        <v/>
      </c>
      <c r="K15" s="269" t="str">
        <f>IF($A15="","",Jury!O24)</f>
        <v/>
      </c>
      <c r="L15" s="269" t="str">
        <f>IF($A15="","",Jury!P24)</f>
        <v/>
      </c>
      <c r="M15" s="269" t="str">
        <f>IF($A15="","",Jury!Q24)</f>
        <v/>
      </c>
      <c r="N15" s="269" t="str">
        <f>IF($A15="","",Jury!R24)</f>
        <v/>
      </c>
      <c r="O15" s="269" t="str">
        <f>IF($A15="","",Jury!S24)</f>
        <v/>
      </c>
      <c r="P15" s="269" t="str">
        <f>IF($A15="","",Jury!T24)</f>
        <v/>
      </c>
      <c r="Q15" s="269" t="str">
        <f>IF($A15="","",Jury!U24)</f>
        <v/>
      </c>
      <c r="R15" s="269" t="str">
        <f>IF($A15="","",Jury!V24)</f>
        <v/>
      </c>
      <c r="S15" s="269" t="str">
        <f>IF($A15="","",Jury!W24)</f>
        <v/>
      </c>
      <c r="T15" s="269" t="str">
        <f>IF($A15="","",Jury!X24)</f>
        <v/>
      </c>
      <c r="U15" s="269" t="str">
        <f>IF($A15="","",Jury!Y24)</f>
        <v/>
      </c>
      <c r="V15" s="269" t="str">
        <f>IF($A15="","",Jury!Z24)</f>
        <v/>
      </c>
      <c r="W15" s="269" t="str">
        <f>IF($A15="","",Jury!AA24)</f>
        <v/>
      </c>
      <c r="X15" s="269" t="str">
        <f>IF($A15="","",Jury!AB24)</f>
        <v/>
      </c>
      <c r="Y15" s="269" t="str">
        <f>IF($A15="","",Jury!AC24)</f>
        <v/>
      </c>
      <c r="Z15" s="269" t="str">
        <f>IF($A15="","",Jury!AD24)</f>
        <v/>
      </c>
      <c r="AA15" s="269" t="str">
        <f>IF($A15="","",Jury!AE24)</f>
        <v/>
      </c>
      <c r="AB15" s="269" t="str">
        <f>IF($A15="","",Jury!AF24)</f>
        <v/>
      </c>
      <c r="AC15" s="269" t="str">
        <f>IF($A15="","",Jury!AG24)</f>
        <v/>
      </c>
      <c r="AD15" s="269" t="str">
        <f>IF($A15="","",Jury!AH24)</f>
        <v/>
      </c>
      <c r="AE15" s="269" t="str">
        <f>IF($A15="","",Jury!AI24)</f>
        <v/>
      </c>
      <c r="AF15" s="269" t="str">
        <f>IF($A15="","",Jury!AJ24)</f>
        <v/>
      </c>
      <c r="AG15" s="269" t="str">
        <f>IF($A15="","",Jury!AK24)</f>
        <v/>
      </c>
      <c r="AH15" s="269" t="str">
        <f>IF($A15="","",Jury!AL24)</f>
        <v/>
      </c>
      <c r="AI15" s="269" t="str">
        <f>IF($A15="","",Jury!AM24)</f>
        <v/>
      </c>
      <c r="AJ15" s="269" t="str">
        <f>IF($A15="","",Jury!AN24)</f>
        <v/>
      </c>
      <c r="AK15" s="269" t="str">
        <f>IF($A15="","",Jury!AO24)</f>
        <v/>
      </c>
      <c r="AL15" s="269" t="str">
        <f>IF($A15="","",Jury!AP24)</f>
        <v/>
      </c>
      <c r="AM15" s="269" t="str">
        <f>IF($A15="","",Jury!AQ24)</f>
        <v/>
      </c>
      <c r="AN15" s="269" t="str">
        <f>IF($A15="","",Jury!AR24)</f>
        <v/>
      </c>
      <c r="AO15" s="269" t="str">
        <f>IF($A15="","",Jury!AS24)</f>
        <v/>
      </c>
      <c r="AP15" s="269" t="str">
        <f>IF($A15="","",Jury!AT24)</f>
        <v/>
      </c>
      <c r="AQ15" s="269" t="str">
        <f>IF($A15="","",Jury!AU24)</f>
        <v/>
      </c>
      <c r="AR15" s="269" t="str">
        <f>IF($A15="","",Jury!AV24)</f>
        <v/>
      </c>
      <c r="AS15" s="269" t="str">
        <f>IF($A15="","",Jury!AW24)</f>
        <v/>
      </c>
      <c r="AT15" s="269" t="str">
        <f>IF($A15="","",Jury!AX24)</f>
        <v/>
      </c>
      <c r="AU15" s="269" t="str">
        <f>IF($A15="","",Jury!AY24)</f>
        <v/>
      </c>
      <c r="AV15" s="269" t="str">
        <f>IF($A15="","",Jury!AZ24)</f>
        <v/>
      </c>
      <c r="AW15" s="269" t="str">
        <f>IF($A15="","",Jury!BA24)</f>
        <v/>
      </c>
      <c r="AX15" s="269" t="str">
        <f>IF($A15="","",Jury!BB24)</f>
        <v/>
      </c>
      <c r="AY15" s="269" t="str">
        <f>IF($A15="","",Jury!BC24)</f>
        <v/>
      </c>
      <c r="AZ15" s="269" t="str">
        <f>IF($A15="","",Jury!G24)</f>
        <v/>
      </c>
    </row>
    <row r="16" spans="1:52" x14ac:dyDescent="0.25">
      <c r="A16" s="78" t="str">
        <f>Jury!B25</f>
        <v/>
      </c>
      <c r="B16" s="269" t="str">
        <f>IF($A16="","",Jury!C25)</f>
        <v/>
      </c>
      <c r="C16" s="269" t="str">
        <f>IF($A16="","",Jury!D25)</f>
        <v/>
      </c>
      <c r="D16" s="269" t="str">
        <f>IF($A16="","",Jury!H25)</f>
        <v/>
      </c>
      <c r="E16" s="269" t="str">
        <f>IF($A16="","",Jury!I25)</f>
        <v/>
      </c>
      <c r="F16" s="269" t="str">
        <f>IF($A16="","",Jury!J25)</f>
        <v/>
      </c>
      <c r="G16" s="269" t="str">
        <f>IF($A16="","",Jury!K25)</f>
        <v/>
      </c>
      <c r="H16" s="269" t="str">
        <f>IF($A16="","",Jury!L25)</f>
        <v/>
      </c>
      <c r="I16" s="269" t="str">
        <f>IF($A16="","",Jury!M25)</f>
        <v/>
      </c>
      <c r="J16" s="269" t="str">
        <f>IF($A16="","",Jury!N25)</f>
        <v/>
      </c>
      <c r="K16" s="269" t="str">
        <f>IF($A16="","",Jury!O25)</f>
        <v/>
      </c>
      <c r="L16" s="269" t="str">
        <f>IF($A16="","",Jury!P25)</f>
        <v/>
      </c>
      <c r="M16" s="269" t="str">
        <f>IF($A16="","",Jury!Q25)</f>
        <v/>
      </c>
      <c r="N16" s="269" t="str">
        <f>IF($A16="","",Jury!R25)</f>
        <v/>
      </c>
      <c r="O16" s="269" t="str">
        <f>IF($A16="","",Jury!S25)</f>
        <v/>
      </c>
      <c r="P16" s="269" t="str">
        <f>IF($A16="","",Jury!T25)</f>
        <v/>
      </c>
      <c r="Q16" s="269" t="str">
        <f>IF($A16="","",Jury!U25)</f>
        <v/>
      </c>
      <c r="R16" s="269" t="str">
        <f>IF($A16="","",Jury!V25)</f>
        <v/>
      </c>
      <c r="S16" s="269" t="str">
        <f>IF($A16="","",Jury!W25)</f>
        <v/>
      </c>
      <c r="T16" s="269" t="str">
        <f>IF($A16="","",Jury!X25)</f>
        <v/>
      </c>
      <c r="U16" s="269" t="str">
        <f>IF($A16="","",Jury!Y25)</f>
        <v/>
      </c>
      <c r="V16" s="269" t="str">
        <f>IF($A16="","",Jury!Z25)</f>
        <v/>
      </c>
      <c r="W16" s="269" t="str">
        <f>IF($A16="","",Jury!AA25)</f>
        <v/>
      </c>
      <c r="X16" s="269" t="str">
        <f>IF($A16="","",Jury!AB25)</f>
        <v/>
      </c>
      <c r="Y16" s="269" t="str">
        <f>IF($A16="","",Jury!AC25)</f>
        <v/>
      </c>
      <c r="Z16" s="269" t="str">
        <f>IF($A16="","",Jury!AD25)</f>
        <v/>
      </c>
      <c r="AA16" s="269" t="str">
        <f>IF($A16="","",Jury!AE25)</f>
        <v/>
      </c>
      <c r="AB16" s="269" t="str">
        <f>IF($A16="","",Jury!AF25)</f>
        <v/>
      </c>
      <c r="AC16" s="269" t="str">
        <f>IF($A16="","",Jury!AG25)</f>
        <v/>
      </c>
      <c r="AD16" s="269" t="str">
        <f>IF($A16="","",Jury!AH25)</f>
        <v/>
      </c>
      <c r="AE16" s="269" t="str">
        <f>IF($A16="","",Jury!AI25)</f>
        <v/>
      </c>
      <c r="AF16" s="269" t="str">
        <f>IF($A16="","",Jury!AJ25)</f>
        <v/>
      </c>
      <c r="AG16" s="269" t="str">
        <f>IF($A16="","",Jury!AK25)</f>
        <v/>
      </c>
      <c r="AH16" s="269" t="str">
        <f>IF($A16="","",Jury!AL25)</f>
        <v/>
      </c>
      <c r="AI16" s="269" t="str">
        <f>IF($A16="","",Jury!AM25)</f>
        <v/>
      </c>
      <c r="AJ16" s="269" t="str">
        <f>IF($A16="","",Jury!AN25)</f>
        <v/>
      </c>
      <c r="AK16" s="269" t="str">
        <f>IF($A16="","",Jury!AO25)</f>
        <v/>
      </c>
      <c r="AL16" s="269" t="str">
        <f>IF($A16="","",Jury!AP25)</f>
        <v/>
      </c>
      <c r="AM16" s="269" t="str">
        <f>IF($A16="","",Jury!AQ25)</f>
        <v/>
      </c>
      <c r="AN16" s="269" t="str">
        <f>IF($A16="","",Jury!AR25)</f>
        <v/>
      </c>
      <c r="AO16" s="269" t="str">
        <f>IF($A16="","",Jury!AS25)</f>
        <v/>
      </c>
      <c r="AP16" s="269" t="str">
        <f>IF($A16="","",Jury!AT25)</f>
        <v/>
      </c>
      <c r="AQ16" s="269" t="str">
        <f>IF($A16="","",Jury!AU25)</f>
        <v/>
      </c>
      <c r="AR16" s="269" t="str">
        <f>IF($A16="","",Jury!AV25)</f>
        <v/>
      </c>
      <c r="AS16" s="269" t="str">
        <f>IF($A16="","",Jury!AW25)</f>
        <v/>
      </c>
      <c r="AT16" s="269" t="str">
        <f>IF($A16="","",Jury!AX25)</f>
        <v/>
      </c>
      <c r="AU16" s="269" t="str">
        <f>IF($A16="","",Jury!AY25)</f>
        <v/>
      </c>
      <c r="AV16" s="269" t="str">
        <f>IF($A16="","",Jury!AZ25)</f>
        <v/>
      </c>
      <c r="AW16" s="269" t="str">
        <f>IF($A16="","",Jury!BA25)</f>
        <v/>
      </c>
      <c r="AX16" s="269" t="str">
        <f>IF($A16="","",Jury!BB25)</f>
        <v/>
      </c>
      <c r="AY16" s="269" t="str">
        <f>IF($A16="","",Jury!BC25)</f>
        <v/>
      </c>
      <c r="AZ16" s="269" t="str">
        <f>IF($A16="","",Jury!G25)</f>
        <v/>
      </c>
    </row>
    <row r="17" spans="1:52" x14ac:dyDescent="0.25">
      <c r="A17" s="78" t="str">
        <f>Jury!B26</f>
        <v/>
      </c>
      <c r="B17" s="269" t="str">
        <f>IF($A17="","",Jury!C26)</f>
        <v/>
      </c>
      <c r="C17" s="269" t="str">
        <f>IF($A17="","",Jury!D26)</f>
        <v/>
      </c>
      <c r="D17" s="269" t="str">
        <f>IF($A17="","",Jury!H26)</f>
        <v/>
      </c>
      <c r="E17" s="269" t="str">
        <f>IF($A17="","",Jury!I26)</f>
        <v/>
      </c>
      <c r="F17" s="269" t="str">
        <f>IF($A17="","",Jury!J26)</f>
        <v/>
      </c>
      <c r="G17" s="269" t="str">
        <f>IF($A17="","",Jury!K26)</f>
        <v/>
      </c>
      <c r="H17" s="269" t="str">
        <f>IF($A17="","",Jury!L26)</f>
        <v/>
      </c>
      <c r="I17" s="269" t="str">
        <f>IF($A17="","",Jury!M26)</f>
        <v/>
      </c>
      <c r="J17" s="269" t="str">
        <f>IF($A17="","",Jury!N26)</f>
        <v/>
      </c>
      <c r="K17" s="269" t="str">
        <f>IF($A17="","",Jury!O26)</f>
        <v/>
      </c>
      <c r="L17" s="269" t="str">
        <f>IF($A17="","",Jury!P26)</f>
        <v/>
      </c>
      <c r="M17" s="269" t="str">
        <f>IF($A17="","",Jury!Q26)</f>
        <v/>
      </c>
      <c r="N17" s="269" t="str">
        <f>IF($A17="","",Jury!R26)</f>
        <v/>
      </c>
      <c r="O17" s="269" t="str">
        <f>IF($A17="","",Jury!S26)</f>
        <v/>
      </c>
      <c r="P17" s="269" t="str">
        <f>IF($A17="","",Jury!T26)</f>
        <v/>
      </c>
      <c r="Q17" s="269" t="str">
        <f>IF($A17="","",Jury!U26)</f>
        <v/>
      </c>
      <c r="R17" s="269" t="str">
        <f>IF($A17="","",Jury!V26)</f>
        <v/>
      </c>
      <c r="S17" s="269" t="str">
        <f>IF($A17="","",Jury!W26)</f>
        <v/>
      </c>
      <c r="T17" s="269" t="str">
        <f>IF($A17="","",Jury!X26)</f>
        <v/>
      </c>
      <c r="U17" s="269" t="str">
        <f>IF($A17="","",Jury!Y26)</f>
        <v/>
      </c>
      <c r="V17" s="269" t="str">
        <f>IF($A17="","",Jury!Z26)</f>
        <v/>
      </c>
      <c r="W17" s="269" t="str">
        <f>IF($A17="","",Jury!AA26)</f>
        <v/>
      </c>
      <c r="X17" s="269" t="str">
        <f>IF($A17="","",Jury!AB26)</f>
        <v/>
      </c>
      <c r="Y17" s="269" t="str">
        <f>IF($A17="","",Jury!AC26)</f>
        <v/>
      </c>
      <c r="Z17" s="269" t="str">
        <f>IF($A17="","",Jury!AD26)</f>
        <v/>
      </c>
      <c r="AA17" s="269" t="str">
        <f>IF($A17="","",Jury!AE26)</f>
        <v/>
      </c>
      <c r="AB17" s="269" t="str">
        <f>IF($A17="","",Jury!AF26)</f>
        <v/>
      </c>
      <c r="AC17" s="269" t="str">
        <f>IF($A17="","",Jury!AG26)</f>
        <v/>
      </c>
      <c r="AD17" s="269" t="str">
        <f>IF($A17="","",Jury!AH26)</f>
        <v/>
      </c>
      <c r="AE17" s="269" t="str">
        <f>IF($A17="","",Jury!AI26)</f>
        <v/>
      </c>
      <c r="AF17" s="269" t="str">
        <f>IF($A17="","",Jury!AJ26)</f>
        <v/>
      </c>
      <c r="AG17" s="269" t="str">
        <f>IF($A17="","",Jury!AK26)</f>
        <v/>
      </c>
      <c r="AH17" s="269" t="str">
        <f>IF($A17="","",Jury!AL26)</f>
        <v/>
      </c>
      <c r="AI17" s="269" t="str">
        <f>IF($A17="","",Jury!AM26)</f>
        <v/>
      </c>
      <c r="AJ17" s="269" t="str">
        <f>IF($A17="","",Jury!AN26)</f>
        <v/>
      </c>
      <c r="AK17" s="269" t="str">
        <f>IF($A17="","",Jury!AO26)</f>
        <v/>
      </c>
      <c r="AL17" s="269" t="str">
        <f>IF($A17="","",Jury!AP26)</f>
        <v/>
      </c>
      <c r="AM17" s="269" t="str">
        <f>IF($A17="","",Jury!AQ26)</f>
        <v/>
      </c>
      <c r="AN17" s="269" t="str">
        <f>IF($A17="","",Jury!AR26)</f>
        <v/>
      </c>
      <c r="AO17" s="269" t="str">
        <f>IF($A17="","",Jury!AS26)</f>
        <v/>
      </c>
      <c r="AP17" s="269" t="str">
        <f>IF($A17="","",Jury!AT26)</f>
        <v/>
      </c>
      <c r="AQ17" s="269" t="str">
        <f>IF($A17="","",Jury!AU26)</f>
        <v/>
      </c>
      <c r="AR17" s="269" t="str">
        <f>IF($A17="","",Jury!AV26)</f>
        <v/>
      </c>
      <c r="AS17" s="269" t="str">
        <f>IF($A17="","",Jury!AW26)</f>
        <v/>
      </c>
      <c r="AT17" s="269" t="str">
        <f>IF($A17="","",Jury!AX26)</f>
        <v/>
      </c>
      <c r="AU17" s="269" t="str">
        <f>IF($A17="","",Jury!AY26)</f>
        <v/>
      </c>
      <c r="AV17" s="269" t="str">
        <f>IF($A17="","",Jury!AZ26)</f>
        <v/>
      </c>
      <c r="AW17" s="269" t="str">
        <f>IF($A17="","",Jury!BA26)</f>
        <v/>
      </c>
      <c r="AX17" s="269" t="str">
        <f>IF($A17="","",Jury!BB26)</f>
        <v/>
      </c>
      <c r="AY17" s="269" t="str">
        <f>IF($A17="","",Jury!BC26)</f>
        <v/>
      </c>
      <c r="AZ17" s="269" t="str">
        <f>IF($A17="","",Jury!G26)</f>
        <v/>
      </c>
    </row>
    <row r="18" spans="1:52" x14ac:dyDescent="0.25">
      <c r="A18" s="78" t="str">
        <f>Jury!B27</f>
        <v/>
      </c>
      <c r="B18" s="269" t="str">
        <f>IF($A18="","",Jury!C27)</f>
        <v/>
      </c>
      <c r="C18" s="269" t="str">
        <f>IF($A18="","",Jury!D27)</f>
        <v/>
      </c>
      <c r="D18" s="269" t="str">
        <f>IF($A18="","",Jury!H27)</f>
        <v/>
      </c>
      <c r="E18" s="269" t="str">
        <f>IF($A18="","",Jury!I27)</f>
        <v/>
      </c>
      <c r="F18" s="269" t="str">
        <f>IF($A18="","",Jury!J27)</f>
        <v/>
      </c>
      <c r="G18" s="269" t="str">
        <f>IF($A18="","",Jury!K27)</f>
        <v/>
      </c>
      <c r="H18" s="269" t="str">
        <f>IF($A18="","",Jury!L27)</f>
        <v/>
      </c>
      <c r="I18" s="269" t="str">
        <f>IF($A18="","",Jury!M27)</f>
        <v/>
      </c>
      <c r="J18" s="269" t="str">
        <f>IF($A18="","",Jury!N27)</f>
        <v/>
      </c>
      <c r="K18" s="269" t="str">
        <f>IF($A18="","",Jury!O27)</f>
        <v/>
      </c>
      <c r="L18" s="269" t="str">
        <f>IF($A18="","",Jury!P27)</f>
        <v/>
      </c>
      <c r="M18" s="269" t="str">
        <f>IF($A18="","",Jury!Q27)</f>
        <v/>
      </c>
      <c r="N18" s="269" t="str">
        <f>IF($A18="","",Jury!R27)</f>
        <v/>
      </c>
      <c r="O18" s="269" t="str">
        <f>IF($A18="","",Jury!S27)</f>
        <v/>
      </c>
      <c r="P18" s="269" t="str">
        <f>IF($A18="","",Jury!T27)</f>
        <v/>
      </c>
      <c r="Q18" s="269" t="str">
        <f>IF($A18="","",Jury!U27)</f>
        <v/>
      </c>
      <c r="R18" s="269" t="str">
        <f>IF($A18="","",Jury!V27)</f>
        <v/>
      </c>
      <c r="S18" s="269" t="str">
        <f>IF($A18="","",Jury!W27)</f>
        <v/>
      </c>
      <c r="T18" s="269" t="str">
        <f>IF($A18="","",Jury!X27)</f>
        <v/>
      </c>
      <c r="U18" s="269" t="str">
        <f>IF($A18="","",Jury!Y27)</f>
        <v/>
      </c>
      <c r="V18" s="269" t="str">
        <f>IF($A18="","",Jury!Z27)</f>
        <v/>
      </c>
      <c r="W18" s="269" t="str">
        <f>IF($A18="","",Jury!AA27)</f>
        <v/>
      </c>
      <c r="X18" s="269" t="str">
        <f>IF($A18="","",Jury!AB27)</f>
        <v/>
      </c>
      <c r="Y18" s="269" t="str">
        <f>IF($A18="","",Jury!AC27)</f>
        <v/>
      </c>
      <c r="Z18" s="269" t="str">
        <f>IF($A18="","",Jury!AD27)</f>
        <v/>
      </c>
      <c r="AA18" s="269" t="str">
        <f>IF($A18="","",Jury!AE27)</f>
        <v/>
      </c>
      <c r="AB18" s="269" t="str">
        <f>IF($A18="","",Jury!AF27)</f>
        <v/>
      </c>
      <c r="AC18" s="269" t="str">
        <f>IF($A18="","",Jury!AG27)</f>
        <v/>
      </c>
      <c r="AD18" s="269" t="str">
        <f>IF($A18="","",Jury!AH27)</f>
        <v/>
      </c>
      <c r="AE18" s="269" t="str">
        <f>IF($A18="","",Jury!AI27)</f>
        <v/>
      </c>
      <c r="AF18" s="269" t="str">
        <f>IF($A18="","",Jury!AJ27)</f>
        <v/>
      </c>
      <c r="AG18" s="269" t="str">
        <f>IF($A18="","",Jury!AK27)</f>
        <v/>
      </c>
      <c r="AH18" s="269" t="str">
        <f>IF($A18="","",Jury!AL27)</f>
        <v/>
      </c>
      <c r="AI18" s="269" t="str">
        <f>IF($A18="","",Jury!AM27)</f>
        <v/>
      </c>
      <c r="AJ18" s="269" t="str">
        <f>IF($A18="","",Jury!AN27)</f>
        <v/>
      </c>
      <c r="AK18" s="269" t="str">
        <f>IF($A18="","",Jury!AO27)</f>
        <v/>
      </c>
      <c r="AL18" s="269" t="str">
        <f>IF($A18="","",Jury!AP27)</f>
        <v/>
      </c>
      <c r="AM18" s="269" t="str">
        <f>IF($A18="","",Jury!AQ27)</f>
        <v/>
      </c>
      <c r="AN18" s="269" t="str">
        <f>IF($A18="","",Jury!AR27)</f>
        <v/>
      </c>
      <c r="AO18" s="269" t="str">
        <f>IF($A18="","",Jury!AS27)</f>
        <v/>
      </c>
      <c r="AP18" s="269" t="str">
        <f>IF($A18="","",Jury!AT27)</f>
        <v/>
      </c>
      <c r="AQ18" s="269" t="str">
        <f>IF($A18="","",Jury!AU27)</f>
        <v/>
      </c>
      <c r="AR18" s="269" t="str">
        <f>IF($A18="","",Jury!AV27)</f>
        <v/>
      </c>
      <c r="AS18" s="269" t="str">
        <f>IF($A18="","",Jury!AW27)</f>
        <v/>
      </c>
      <c r="AT18" s="269" t="str">
        <f>IF($A18="","",Jury!AX27)</f>
        <v/>
      </c>
      <c r="AU18" s="269" t="str">
        <f>IF($A18="","",Jury!AY27)</f>
        <v/>
      </c>
      <c r="AV18" s="269" t="str">
        <f>IF($A18="","",Jury!AZ27)</f>
        <v/>
      </c>
      <c r="AW18" s="269" t="str">
        <f>IF($A18="","",Jury!BA27)</f>
        <v/>
      </c>
      <c r="AX18" s="269" t="str">
        <f>IF($A18="","",Jury!BB27)</f>
        <v/>
      </c>
      <c r="AY18" s="269" t="str">
        <f>IF($A18="","",Jury!BC27)</f>
        <v/>
      </c>
      <c r="AZ18" s="269" t="str">
        <f>IF($A18="","",Jury!G27)</f>
        <v/>
      </c>
    </row>
    <row r="19" spans="1:52" x14ac:dyDescent="0.25">
      <c r="A19" s="78" t="str">
        <f>Jury!B28</f>
        <v/>
      </c>
      <c r="B19" s="269" t="str">
        <f>IF($A19="","",Jury!C28)</f>
        <v/>
      </c>
      <c r="C19" s="269" t="str">
        <f>IF($A19="","",Jury!D28)</f>
        <v/>
      </c>
      <c r="D19" s="269" t="str">
        <f>IF($A19="","",Jury!H28)</f>
        <v/>
      </c>
      <c r="E19" s="269" t="str">
        <f>IF($A19="","",Jury!I28)</f>
        <v/>
      </c>
      <c r="F19" s="269" t="str">
        <f>IF($A19="","",Jury!J28)</f>
        <v/>
      </c>
      <c r="G19" s="269" t="str">
        <f>IF($A19="","",Jury!K28)</f>
        <v/>
      </c>
      <c r="H19" s="269" t="str">
        <f>IF($A19="","",Jury!L28)</f>
        <v/>
      </c>
      <c r="I19" s="269" t="str">
        <f>IF($A19="","",Jury!M28)</f>
        <v/>
      </c>
      <c r="J19" s="269" t="str">
        <f>IF($A19="","",Jury!N28)</f>
        <v/>
      </c>
      <c r="K19" s="269" t="str">
        <f>IF($A19="","",Jury!O28)</f>
        <v/>
      </c>
      <c r="L19" s="269" t="str">
        <f>IF($A19="","",Jury!P28)</f>
        <v/>
      </c>
      <c r="M19" s="269" t="str">
        <f>IF($A19="","",Jury!Q28)</f>
        <v/>
      </c>
      <c r="N19" s="269" t="str">
        <f>IF($A19="","",Jury!R28)</f>
        <v/>
      </c>
      <c r="O19" s="269" t="str">
        <f>IF($A19="","",Jury!S28)</f>
        <v/>
      </c>
      <c r="P19" s="269" t="str">
        <f>IF($A19="","",Jury!T28)</f>
        <v/>
      </c>
      <c r="Q19" s="269" t="str">
        <f>IF($A19="","",Jury!U28)</f>
        <v/>
      </c>
      <c r="R19" s="269" t="str">
        <f>IF($A19="","",Jury!V28)</f>
        <v/>
      </c>
      <c r="S19" s="269" t="str">
        <f>IF($A19="","",Jury!W28)</f>
        <v/>
      </c>
      <c r="T19" s="269" t="str">
        <f>IF($A19="","",Jury!X28)</f>
        <v/>
      </c>
      <c r="U19" s="269" t="str">
        <f>IF($A19="","",Jury!Y28)</f>
        <v/>
      </c>
      <c r="V19" s="269" t="str">
        <f>IF($A19="","",Jury!Z28)</f>
        <v/>
      </c>
      <c r="W19" s="269" t="str">
        <f>IF($A19="","",Jury!AA28)</f>
        <v/>
      </c>
      <c r="X19" s="269" t="str">
        <f>IF($A19="","",Jury!AB28)</f>
        <v/>
      </c>
      <c r="Y19" s="269" t="str">
        <f>IF($A19="","",Jury!AC28)</f>
        <v/>
      </c>
      <c r="Z19" s="269" t="str">
        <f>IF($A19="","",Jury!AD28)</f>
        <v/>
      </c>
      <c r="AA19" s="269" t="str">
        <f>IF($A19="","",Jury!AE28)</f>
        <v/>
      </c>
      <c r="AB19" s="269" t="str">
        <f>IF($A19="","",Jury!AF28)</f>
        <v/>
      </c>
      <c r="AC19" s="269" t="str">
        <f>IF($A19="","",Jury!AG28)</f>
        <v/>
      </c>
      <c r="AD19" s="269" t="str">
        <f>IF($A19="","",Jury!AH28)</f>
        <v/>
      </c>
      <c r="AE19" s="269" t="str">
        <f>IF($A19="","",Jury!AI28)</f>
        <v/>
      </c>
      <c r="AF19" s="269" t="str">
        <f>IF($A19="","",Jury!AJ28)</f>
        <v/>
      </c>
      <c r="AG19" s="269" t="str">
        <f>IF($A19="","",Jury!AK28)</f>
        <v/>
      </c>
      <c r="AH19" s="269" t="str">
        <f>IF($A19="","",Jury!AL28)</f>
        <v/>
      </c>
      <c r="AI19" s="269" t="str">
        <f>IF($A19="","",Jury!AM28)</f>
        <v/>
      </c>
      <c r="AJ19" s="269" t="str">
        <f>IF($A19="","",Jury!AN28)</f>
        <v/>
      </c>
      <c r="AK19" s="269" t="str">
        <f>IF($A19="","",Jury!AO28)</f>
        <v/>
      </c>
      <c r="AL19" s="269" t="str">
        <f>IF($A19="","",Jury!AP28)</f>
        <v/>
      </c>
      <c r="AM19" s="269" t="str">
        <f>IF($A19="","",Jury!AQ28)</f>
        <v/>
      </c>
      <c r="AN19" s="269" t="str">
        <f>IF($A19="","",Jury!AR28)</f>
        <v/>
      </c>
      <c r="AO19" s="269" t="str">
        <f>IF($A19="","",Jury!AS28)</f>
        <v/>
      </c>
      <c r="AP19" s="269" t="str">
        <f>IF($A19="","",Jury!AT28)</f>
        <v/>
      </c>
      <c r="AQ19" s="269" t="str">
        <f>IF($A19="","",Jury!AU28)</f>
        <v/>
      </c>
      <c r="AR19" s="269" t="str">
        <f>IF($A19="","",Jury!AV28)</f>
        <v/>
      </c>
      <c r="AS19" s="269" t="str">
        <f>IF($A19="","",Jury!AW28)</f>
        <v/>
      </c>
      <c r="AT19" s="269" t="str">
        <f>IF($A19="","",Jury!AX28)</f>
        <v/>
      </c>
      <c r="AU19" s="269" t="str">
        <f>IF($A19="","",Jury!AY28)</f>
        <v/>
      </c>
      <c r="AV19" s="269" t="str">
        <f>IF($A19="","",Jury!AZ28)</f>
        <v/>
      </c>
      <c r="AW19" s="269" t="str">
        <f>IF($A19="","",Jury!BA28)</f>
        <v/>
      </c>
      <c r="AX19" s="269" t="str">
        <f>IF($A19="","",Jury!BB28)</f>
        <v/>
      </c>
      <c r="AY19" s="269" t="str">
        <f>IF($A19="","",Jury!BC28)</f>
        <v/>
      </c>
      <c r="AZ19" s="269" t="str">
        <f>IF($A19="","",Jury!G28)</f>
        <v/>
      </c>
    </row>
    <row r="20" spans="1:52" x14ac:dyDescent="0.25">
      <c r="A20" s="78" t="str">
        <f>Jury!B29</f>
        <v/>
      </c>
      <c r="B20" s="269" t="str">
        <f>IF($A20="","",Jury!C29)</f>
        <v/>
      </c>
      <c r="C20" s="269" t="str">
        <f>IF($A20="","",Jury!D29)</f>
        <v/>
      </c>
      <c r="D20" s="269" t="str">
        <f>IF($A20="","",Jury!H29)</f>
        <v/>
      </c>
      <c r="E20" s="269" t="str">
        <f>IF($A20="","",Jury!I29)</f>
        <v/>
      </c>
      <c r="F20" s="269" t="str">
        <f>IF($A20="","",Jury!J29)</f>
        <v/>
      </c>
      <c r="G20" s="269" t="str">
        <f>IF($A20="","",Jury!K29)</f>
        <v/>
      </c>
      <c r="H20" s="269" t="str">
        <f>IF($A20="","",Jury!L29)</f>
        <v/>
      </c>
      <c r="I20" s="269" t="str">
        <f>IF($A20="","",Jury!M29)</f>
        <v/>
      </c>
      <c r="J20" s="269" t="str">
        <f>IF($A20="","",Jury!N29)</f>
        <v/>
      </c>
      <c r="K20" s="269" t="str">
        <f>IF($A20="","",Jury!O29)</f>
        <v/>
      </c>
      <c r="L20" s="269" t="str">
        <f>IF($A20="","",Jury!P29)</f>
        <v/>
      </c>
      <c r="M20" s="269" t="str">
        <f>IF($A20="","",Jury!Q29)</f>
        <v/>
      </c>
      <c r="N20" s="269" t="str">
        <f>IF($A20="","",Jury!R29)</f>
        <v/>
      </c>
      <c r="O20" s="269" t="str">
        <f>IF($A20="","",Jury!S29)</f>
        <v/>
      </c>
      <c r="P20" s="269" t="str">
        <f>IF($A20="","",Jury!T29)</f>
        <v/>
      </c>
      <c r="Q20" s="269" t="str">
        <f>IF($A20="","",Jury!U29)</f>
        <v/>
      </c>
      <c r="R20" s="269" t="str">
        <f>IF($A20="","",Jury!V29)</f>
        <v/>
      </c>
      <c r="S20" s="269" t="str">
        <f>IF($A20="","",Jury!W29)</f>
        <v/>
      </c>
      <c r="T20" s="269" t="str">
        <f>IF($A20="","",Jury!X29)</f>
        <v/>
      </c>
      <c r="U20" s="269" t="str">
        <f>IF($A20="","",Jury!Y29)</f>
        <v/>
      </c>
      <c r="V20" s="269" t="str">
        <f>IF($A20="","",Jury!Z29)</f>
        <v/>
      </c>
      <c r="W20" s="269" t="str">
        <f>IF($A20="","",Jury!AA29)</f>
        <v/>
      </c>
      <c r="X20" s="269" t="str">
        <f>IF($A20="","",Jury!AB29)</f>
        <v/>
      </c>
      <c r="Y20" s="269" t="str">
        <f>IF($A20="","",Jury!AC29)</f>
        <v/>
      </c>
      <c r="Z20" s="269" t="str">
        <f>IF($A20="","",Jury!AD29)</f>
        <v/>
      </c>
      <c r="AA20" s="269" t="str">
        <f>IF($A20="","",Jury!AE29)</f>
        <v/>
      </c>
      <c r="AB20" s="269" t="str">
        <f>IF($A20="","",Jury!AF29)</f>
        <v/>
      </c>
      <c r="AC20" s="269" t="str">
        <f>IF($A20="","",Jury!AG29)</f>
        <v/>
      </c>
      <c r="AD20" s="269" t="str">
        <f>IF($A20="","",Jury!AH29)</f>
        <v/>
      </c>
      <c r="AE20" s="269" t="str">
        <f>IF($A20="","",Jury!AI29)</f>
        <v/>
      </c>
      <c r="AF20" s="269" t="str">
        <f>IF($A20="","",Jury!AJ29)</f>
        <v/>
      </c>
      <c r="AG20" s="269" t="str">
        <f>IF($A20="","",Jury!AK29)</f>
        <v/>
      </c>
      <c r="AH20" s="269" t="str">
        <f>IF($A20="","",Jury!AL29)</f>
        <v/>
      </c>
      <c r="AI20" s="269" t="str">
        <f>IF($A20="","",Jury!AM29)</f>
        <v/>
      </c>
      <c r="AJ20" s="269" t="str">
        <f>IF($A20="","",Jury!AN29)</f>
        <v/>
      </c>
      <c r="AK20" s="269" t="str">
        <f>IF($A20="","",Jury!AO29)</f>
        <v/>
      </c>
      <c r="AL20" s="269" t="str">
        <f>IF($A20="","",Jury!AP29)</f>
        <v/>
      </c>
      <c r="AM20" s="269" t="str">
        <f>IF($A20="","",Jury!AQ29)</f>
        <v/>
      </c>
      <c r="AN20" s="269" t="str">
        <f>IF($A20="","",Jury!AR29)</f>
        <v/>
      </c>
      <c r="AO20" s="269" t="str">
        <f>IF($A20="","",Jury!AS29)</f>
        <v/>
      </c>
      <c r="AP20" s="269" t="str">
        <f>IF($A20="","",Jury!AT29)</f>
        <v/>
      </c>
      <c r="AQ20" s="269" t="str">
        <f>IF($A20="","",Jury!AU29)</f>
        <v/>
      </c>
      <c r="AR20" s="269" t="str">
        <f>IF($A20="","",Jury!AV29)</f>
        <v/>
      </c>
      <c r="AS20" s="269" t="str">
        <f>IF($A20="","",Jury!AW29)</f>
        <v/>
      </c>
      <c r="AT20" s="269" t="str">
        <f>IF($A20="","",Jury!AX29)</f>
        <v/>
      </c>
      <c r="AU20" s="269" t="str">
        <f>IF($A20="","",Jury!AY29)</f>
        <v/>
      </c>
      <c r="AV20" s="269" t="str">
        <f>IF($A20="","",Jury!AZ29)</f>
        <v/>
      </c>
      <c r="AW20" s="269" t="str">
        <f>IF($A20="","",Jury!BA29)</f>
        <v/>
      </c>
      <c r="AX20" s="269" t="str">
        <f>IF($A20="","",Jury!BB29)</f>
        <v/>
      </c>
      <c r="AY20" s="269" t="str">
        <f>IF($A20="","",Jury!BC29)</f>
        <v/>
      </c>
      <c r="AZ20" s="269" t="str">
        <f>IF($A20="","",Jury!G29)</f>
        <v/>
      </c>
    </row>
    <row r="21" spans="1:52" x14ac:dyDescent="0.25">
      <c r="A21" s="78" t="str">
        <f>Jury!B30</f>
        <v/>
      </c>
      <c r="B21" s="269" t="str">
        <f>IF($A21="","",Jury!C30)</f>
        <v/>
      </c>
      <c r="C21" s="269" t="str">
        <f>IF($A21="","",Jury!D30)</f>
        <v/>
      </c>
      <c r="D21" s="269" t="str">
        <f>IF($A21="","",Jury!H30)</f>
        <v/>
      </c>
      <c r="E21" s="269" t="str">
        <f>IF($A21="","",Jury!I30)</f>
        <v/>
      </c>
      <c r="F21" s="269" t="str">
        <f>IF($A21="","",Jury!J30)</f>
        <v/>
      </c>
      <c r="G21" s="269" t="str">
        <f>IF($A21="","",Jury!K30)</f>
        <v/>
      </c>
      <c r="H21" s="269" t="str">
        <f>IF($A21="","",Jury!L30)</f>
        <v/>
      </c>
      <c r="I21" s="269" t="str">
        <f>IF($A21="","",Jury!M30)</f>
        <v/>
      </c>
      <c r="J21" s="269" t="str">
        <f>IF($A21="","",Jury!N30)</f>
        <v/>
      </c>
      <c r="K21" s="269" t="str">
        <f>IF($A21="","",Jury!O30)</f>
        <v/>
      </c>
      <c r="L21" s="269" t="str">
        <f>IF($A21="","",Jury!P30)</f>
        <v/>
      </c>
      <c r="M21" s="269" t="str">
        <f>IF($A21="","",Jury!Q30)</f>
        <v/>
      </c>
      <c r="N21" s="269" t="str">
        <f>IF($A21="","",Jury!R30)</f>
        <v/>
      </c>
      <c r="O21" s="269" t="str">
        <f>IF($A21="","",Jury!S30)</f>
        <v/>
      </c>
      <c r="P21" s="269" t="str">
        <f>IF($A21="","",Jury!T30)</f>
        <v/>
      </c>
      <c r="Q21" s="269" t="str">
        <f>IF($A21="","",Jury!U30)</f>
        <v/>
      </c>
      <c r="R21" s="269" t="str">
        <f>IF($A21="","",Jury!V30)</f>
        <v/>
      </c>
      <c r="S21" s="269" t="str">
        <f>IF($A21="","",Jury!W30)</f>
        <v/>
      </c>
      <c r="T21" s="269" t="str">
        <f>IF($A21="","",Jury!X30)</f>
        <v/>
      </c>
      <c r="U21" s="269" t="str">
        <f>IF($A21="","",Jury!Y30)</f>
        <v/>
      </c>
      <c r="V21" s="269" t="str">
        <f>IF($A21="","",Jury!Z30)</f>
        <v/>
      </c>
      <c r="W21" s="269" t="str">
        <f>IF($A21="","",Jury!AA30)</f>
        <v/>
      </c>
      <c r="X21" s="269" t="str">
        <f>IF($A21="","",Jury!AB30)</f>
        <v/>
      </c>
      <c r="Y21" s="269" t="str">
        <f>IF($A21="","",Jury!AC30)</f>
        <v/>
      </c>
      <c r="Z21" s="269" t="str">
        <f>IF($A21="","",Jury!AD30)</f>
        <v/>
      </c>
      <c r="AA21" s="269" t="str">
        <f>IF($A21="","",Jury!AE30)</f>
        <v/>
      </c>
      <c r="AB21" s="269" t="str">
        <f>IF($A21="","",Jury!AF30)</f>
        <v/>
      </c>
      <c r="AC21" s="269" t="str">
        <f>IF($A21="","",Jury!AG30)</f>
        <v/>
      </c>
      <c r="AD21" s="269" t="str">
        <f>IF($A21="","",Jury!AH30)</f>
        <v/>
      </c>
      <c r="AE21" s="269" t="str">
        <f>IF($A21="","",Jury!AI30)</f>
        <v/>
      </c>
      <c r="AF21" s="269" t="str">
        <f>IF($A21="","",Jury!AJ30)</f>
        <v/>
      </c>
      <c r="AG21" s="269" t="str">
        <f>IF($A21="","",Jury!AK30)</f>
        <v/>
      </c>
      <c r="AH21" s="269" t="str">
        <f>IF($A21="","",Jury!AL30)</f>
        <v/>
      </c>
      <c r="AI21" s="269" t="str">
        <f>IF($A21="","",Jury!AM30)</f>
        <v/>
      </c>
      <c r="AJ21" s="269" t="str">
        <f>IF($A21="","",Jury!AN30)</f>
        <v/>
      </c>
      <c r="AK21" s="269" t="str">
        <f>IF($A21="","",Jury!AO30)</f>
        <v/>
      </c>
      <c r="AL21" s="269" t="str">
        <f>IF($A21="","",Jury!AP30)</f>
        <v/>
      </c>
      <c r="AM21" s="269" t="str">
        <f>IF($A21="","",Jury!AQ30)</f>
        <v/>
      </c>
      <c r="AN21" s="269" t="str">
        <f>IF($A21="","",Jury!AR30)</f>
        <v/>
      </c>
      <c r="AO21" s="269" t="str">
        <f>IF($A21="","",Jury!AS30)</f>
        <v/>
      </c>
      <c r="AP21" s="269" t="str">
        <f>IF($A21="","",Jury!AT30)</f>
        <v/>
      </c>
      <c r="AQ21" s="269" t="str">
        <f>IF($A21="","",Jury!AU30)</f>
        <v/>
      </c>
      <c r="AR21" s="269" t="str">
        <f>IF($A21="","",Jury!AV30)</f>
        <v/>
      </c>
      <c r="AS21" s="269" t="str">
        <f>IF($A21="","",Jury!AW30)</f>
        <v/>
      </c>
      <c r="AT21" s="269" t="str">
        <f>IF($A21="","",Jury!AX30)</f>
        <v/>
      </c>
      <c r="AU21" s="269" t="str">
        <f>IF($A21="","",Jury!AY30)</f>
        <v/>
      </c>
      <c r="AV21" s="269" t="str">
        <f>IF($A21="","",Jury!AZ30)</f>
        <v/>
      </c>
      <c r="AW21" s="269" t="str">
        <f>IF($A21="","",Jury!BA30)</f>
        <v/>
      </c>
      <c r="AX21" s="269" t="str">
        <f>IF($A21="","",Jury!BB30)</f>
        <v/>
      </c>
      <c r="AY21" s="269" t="str">
        <f>IF($A21="","",Jury!BC30)</f>
        <v/>
      </c>
      <c r="AZ21" s="269" t="str">
        <f>IF($A21="","",Jury!G30)</f>
        <v/>
      </c>
    </row>
    <row r="22" spans="1:52" x14ac:dyDescent="0.25">
      <c r="A22" s="78" t="str">
        <f>Jury!B31</f>
        <v/>
      </c>
      <c r="B22" s="269" t="str">
        <f>IF($A22="","",Jury!C31)</f>
        <v/>
      </c>
      <c r="C22" s="269" t="str">
        <f>IF($A22="","",Jury!D31)</f>
        <v/>
      </c>
      <c r="D22" s="269" t="str">
        <f>IF($A22="","",Jury!H31)</f>
        <v/>
      </c>
      <c r="E22" s="269" t="str">
        <f>IF($A22="","",Jury!I31)</f>
        <v/>
      </c>
      <c r="F22" s="269" t="str">
        <f>IF($A22="","",Jury!J31)</f>
        <v/>
      </c>
      <c r="G22" s="269" t="str">
        <f>IF($A22="","",Jury!K31)</f>
        <v/>
      </c>
      <c r="H22" s="269" t="str">
        <f>IF($A22="","",Jury!L31)</f>
        <v/>
      </c>
      <c r="I22" s="269" t="str">
        <f>IF($A22="","",Jury!M31)</f>
        <v/>
      </c>
      <c r="J22" s="269" t="str">
        <f>IF($A22="","",Jury!N31)</f>
        <v/>
      </c>
      <c r="K22" s="269" t="str">
        <f>IF($A22="","",Jury!O31)</f>
        <v/>
      </c>
      <c r="L22" s="269" t="str">
        <f>IF($A22="","",Jury!P31)</f>
        <v/>
      </c>
      <c r="M22" s="269" t="str">
        <f>IF($A22="","",Jury!Q31)</f>
        <v/>
      </c>
      <c r="N22" s="269" t="str">
        <f>IF($A22="","",Jury!R31)</f>
        <v/>
      </c>
      <c r="O22" s="269" t="str">
        <f>IF($A22="","",Jury!S31)</f>
        <v/>
      </c>
      <c r="P22" s="269" t="str">
        <f>IF($A22="","",Jury!T31)</f>
        <v/>
      </c>
      <c r="Q22" s="269" t="str">
        <f>IF($A22="","",Jury!U31)</f>
        <v/>
      </c>
      <c r="R22" s="269" t="str">
        <f>IF($A22="","",Jury!V31)</f>
        <v/>
      </c>
      <c r="S22" s="269" t="str">
        <f>IF($A22="","",Jury!W31)</f>
        <v/>
      </c>
      <c r="T22" s="269" t="str">
        <f>IF($A22="","",Jury!X31)</f>
        <v/>
      </c>
      <c r="U22" s="269" t="str">
        <f>IF($A22="","",Jury!Y31)</f>
        <v/>
      </c>
      <c r="V22" s="269" t="str">
        <f>IF($A22="","",Jury!Z31)</f>
        <v/>
      </c>
      <c r="W22" s="269" t="str">
        <f>IF($A22="","",Jury!AA31)</f>
        <v/>
      </c>
      <c r="X22" s="269" t="str">
        <f>IF($A22="","",Jury!AB31)</f>
        <v/>
      </c>
      <c r="Y22" s="269" t="str">
        <f>IF($A22="","",Jury!AC31)</f>
        <v/>
      </c>
      <c r="Z22" s="269" t="str">
        <f>IF($A22="","",Jury!AD31)</f>
        <v/>
      </c>
      <c r="AA22" s="269" t="str">
        <f>IF($A22="","",Jury!AE31)</f>
        <v/>
      </c>
      <c r="AB22" s="269" t="str">
        <f>IF($A22="","",Jury!AF31)</f>
        <v/>
      </c>
      <c r="AC22" s="269" t="str">
        <f>IF($A22="","",Jury!AG31)</f>
        <v/>
      </c>
      <c r="AD22" s="269" t="str">
        <f>IF($A22="","",Jury!AH31)</f>
        <v/>
      </c>
      <c r="AE22" s="269" t="str">
        <f>IF($A22="","",Jury!AI31)</f>
        <v/>
      </c>
      <c r="AF22" s="269" t="str">
        <f>IF($A22="","",Jury!AJ31)</f>
        <v/>
      </c>
      <c r="AG22" s="269" t="str">
        <f>IF($A22="","",Jury!AK31)</f>
        <v/>
      </c>
      <c r="AH22" s="269" t="str">
        <f>IF($A22="","",Jury!AL31)</f>
        <v/>
      </c>
      <c r="AI22" s="269" t="str">
        <f>IF($A22="","",Jury!AM31)</f>
        <v/>
      </c>
      <c r="AJ22" s="269" t="str">
        <f>IF($A22="","",Jury!AN31)</f>
        <v/>
      </c>
      <c r="AK22" s="269" t="str">
        <f>IF($A22="","",Jury!AO31)</f>
        <v/>
      </c>
      <c r="AL22" s="269" t="str">
        <f>IF($A22="","",Jury!AP31)</f>
        <v/>
      </c>
      <c r="AM22" s="269" t="str">
        <f>IF($A22="","",Jury!AQ31)</f>
        <v/>
      </c>
      <c r="AN22" s="269" t="str">
        <f>IF($A22="","",Jury!AR31)</f>
        <v/>
      </c>
      <c r="AO22" s="269" t="str">
        <f>IF($A22="","",Jury!AS31)</f>
        <v/>
      </c>
      <c r="AP22" s="269" t="str">
        <f>IF($A22="","",Jury!AT31)</f>
        <v/>
      </c>
      <c r="AQ22" s="269" t="str">
        <f>IF($A22="","",Jury!AU31)</f>
        <v/>
      </c>
      <c r="AR22" s="269" t="str">
        <f>IF($A22="","",Jury!AV31)</f>
        <v/>
      </c>
      <c r="AS22" s="269" t="str">
        <f>IF($A22="","",Jury!AW31)</f>
        <v/>
      </c>
      <c r="AT22" s="269" t="str">
        <f>IF($A22="","",Jury!AX31)</f>
        <v/>
      </c>
      <c r="AU22" s="269" t="str">
        <f>IF($A22="","",Jury!AY31)</f>
        <v/>
      </c>
      <c r="AV22" s="269" t="str">
        <f>IF($A22="","",Jury!AZ31)</f>
        <v/>
      </c>
      <c r="AW22" s="269" t="str">
        <f>IF($A22="","",Jury!BA31)</f>
        <v/>
      </c>
      <c r="AX22" s="269" t="str">
        <f>IF($A22="","",Jury!BB31)</f>
        <v/>
      </c>
      <c r="AY22" s="269" t="str">
        <f>IF($A22="","",Jury!BC31)</f>
        <v/>
      </c>
      <c r="AZ22" s="269" t="str">
        <f>IF($A22="","",Jury!G31)</f>
        <v/>
      </c>
    </row>
    <row r="23" spans="1:52" x14ac:dyDescent="0.25">
      <c r="A23" s="78" t="str">
        <f>Jury!B32</f>
        <v/>
      </c>
      <c r="B23" s="269" t="str">
        <f>IF($A23="","",Jury!C32)</f>
        <v/>
      </c>
      <c r="C23" s="269" t="str">
        <f>IF($A23="","",Jury!D32)</f>
        <v/>
      </c>
      <c r="D23" s="269" t="str">
        <f>IF($A23="","",Jury!H32)</f>
        <v/>
      </c>
      <c r="E23" s="269" t="str">
        <f>IF($A23="","",Jury!I32)</f>
        <v/>
      </c>
      <c r="F23" s="269" t="str">
        <f>IF($A23="","",Jury!J32)</f>
        <v/>
      </c>
      <c r="G23" s="269" t="str">
        <f>IF($A23="","",Jury!K32)</f>
        <v/>
      </c>
      <c r="H23" s="269" t="str">
        <f>IF($A23="","",Jury!L32)</f>
        <v/>
      </c>
      <c r="I23" s="269" t="str">
        <f>IF($A23="","",Jury!M32)</f>
        <v/>
      </c>
      <c r="J23" s="269" t="str">
        <f>IF($A23="","",Jury!N32)</f>
        <v/>
      </c>
      <c r="K23" s="269" t="str">
        <f>IF($A23="","",Jury!O32)</f>
        <v/>
      </c>
      <c r="L23" s="269" t="str">
        <f>IF($A23="","",Jury!P32)</f>
        <v/>
      </c>
      <c r="M23" s="269" t="str">
        <f>IF($A23="","",Jury!Q32)</f>
        <v/>
      </c>
      <c r="N23" s="269" t="str">
        <f>IF($A23="","",Jury!R32)</f>
        <v/>
      </c>
      <c r="O23" s="269" t="str">
        <f>IF($A23="","",Jury!S32)</f>
        <v/>
      </c>
      <c r="P23" s="269" t="str">
        <f>IF($A23="","",Jury!T32)</f>
        <v/>
      </c>
      <c r="Q23" s="269" t="str">
        <f>IF($A23="","",Jury!U32)</f>
        <v/>
      </c>
      <c r="R23" s="269" t="str">
        <f>IF($A23="","",Jury!V32)</f>
        <v/>
      </c>
      <c r="S23" s="269" t="str">
        <f>IF($A23="","",Jury!W32)</f>
        <v/>
      </c>
      <c r="T23" s="269" t="str">
        <f>IF($A23="","",Jury!X32)</f>
        <v/>
      </c>
      <c r="U23" s="269" t="str">
        <f>IF($A23="","",Jury!Y32)</f>
        <v/>
      </c>
      <c r="V23" s="269" t="str">
        <f>IF($A23="","",Jury!Z32)</f>
        <v/>
      </c>
      <c r="W23" s="269" t="str">
        <f>IF($A23="","",Jury!AA32)</f>
        <v/>
      </c>
      <c r="X23" s="269" t="str">
        <f>IF($A23="","",Jury!AB32)</f>
        <v/>
      </c>
      <c r="Y23" s="269" t="str">
        <f>IF($A23="","",Jury!AC32)</f>
        <v/>
      </c>
      <c r="Z23" s="269" t="str">
        <f>IF($A23="","",Jury!AD32)</f>
        <v/>
      </c>
      <c r="AA23" s="269" t="str">
        <f>IF($A23="","",Jury!AE32)</f>
        <v/>
      </c>
      <c r="AB23" s="269" t="str">
        <f>IF($A23="","",Jury!AF32)</f>
        <v/>
      </c>
      <c r="AC23" s="269" t="str">
        <f>IF($A23="","",Jury!AG32)</f>
        <v/>
      </c>
      <c r="AD23" s="269" t="str">
        <f>IF($A23="","",Jury!AH32)</f>
        <v/>
      </c>
      <c r="AE23" s="269" t="str">
        <f>IF($A23="","",Jury!AI32)</f>
        <v/>
      </c>
      <c r="AF23" s="269" t="str">
        <f>IF($A23="","",Jury!AJ32)</f>
        <v/>
      </c>
      <c r="AG23" s="269" t="str">
        <f>IF($A23="","",Jury!AK32)</f>
        <v/>
      </c>
      <c r="AH23" s="269" t="str">
        <f>IF($A23="","",Jury!AL32)</f>
        <v/>
      </c>
      <c r="AI23" s="269" t="str">
        <f>IF($A23="","",Jury!AM32)</f>
        <v/>
      </c>
      <c r="AJ23" s="269" t="str">
        <f>IF($A23="","",Jury!AN32)</f>
        <v/>
      </c>
      <c r="AK23" s="269" t="str">
        <f>IF($A23="","",Jury!AO32)</f>
        <v/>
      </c>
      <c r="AL23" s="269" t="str">
        <f>IF($A23="","",Jury!AP32)</f>
        <v/>
      </c>
      <c r="AM23" s="269" t="str">
        <f>IF($A23="","",Jury!AQ32)</f>
        <v/>
      </c>
      <c r="AN23" s="269" t="str">
        <f>IF($A23="","",Jury!AR32)</f>
        <v/>
      </c>
      <c r="AO23" s="269" t="str">
        <f>IF($A23="","",Jury!AS32)</f>
        <v/>
      </c>
      <c r="AP23" s="269" t="str">
        <f>IF($A23="","",Jury!AT32)</f>
        <v/>
      </c>
      <c r="AQ23" s="269" t="str">
        <f>IF($A23="","",Jury!AU32)</f>
        <v/>
      </c>
      <c r="AR23" s="269" t="str">
        <f>IF($A23="","",Jury!AV32)</f>
        <v/>
      </c>
      <c r="AS23" s="269" t="str">
        <f>IF($A23="","",Jury!AW32)</f>
        <v/>
      </c>
      <c r="AT23" s="269" t="str">
        <f>IF($A23="","",Jury!AX32)</f>
        <v/>
      </c>
      <c r="AU23" s="269" t="str">
        <f>IF($A23="","",Jury!AY32)</f>
        <v/>
      </c>
      <c r="AV23" s="269" t="str">
        <f>IF($A23="","",Jury!AZ32)</f>
        <v/>
      </c>
      <c r="AW23" s="269" t="str">
        <f>IF($A23="","",Jury!BA32)</f>
        <v/>
      </c>
      <c r="AX23" s="269" t="str">
        <f>IF($A23="","",Jury!BB32)</f>
        <v/>
      </c>
      <c r="AY23" s="269" t="str">
        <f>IF($A23="","",Jury!BC32)</f>
        <v/>
      </c>
      <c r="AZ23" s="269" t="str">
        <f>IF($A23="","",Jury!G32)</f>
        <v/>
      </c>
    </row>
    <row r="24" spans="1:52" x14ac:dyDescent="0.25">
      <c r="A24" s="78" t="str">
        <f>Jury!B33</f>
        <v/>
      </c>
      <c r="B24" s="269" t="str">
        <f>IF($A24="","",Jury!C33)</f>
        <v/>
      </c>
      <c r="C24" s="269" t="str">
        <f>IF($A24="","",Jury!D33)</f>
        <v/>
      </c>
      <c r="D24" s="269" t="str">
        <f>IF($A24="","",Jury!H33)</f>
        <v/>
      </c>
      <c r="E24" s="269" t="str">
        <f>IF($A24="","",Jury!I33)</f>
        <v/>
      </c>
      <c r="F24" s="269" t="str">
        <f>IF($A24="","",Jury!J33)</f>
        <v/>
      </c>
      <c r="G24" s="269" t="str">
        <f>IF($A24="","",Jury!K33)</f>
        <v/>
      </c>
      <c r="H24" s="269" t="str">
        <f>IF($A24="","",Jury!L33)</f>
        <v/>
      </c>
      <c r="I24" s="269" t="str">
        <f>IF($A24="","",Jury!M33)</f>
        <v/>
      </c>
      <c r="J24" s="269" t="str">
        <f>IF($A24="","",Jury!N33)</f>
        <v/>
      </c>
      <c r="K24" s="269" t="str">
        <f>IF($A24="","",Jury!O33)</f>
        <v/>
      </c>
      <c r="L24" s="269" t="str">
        <f>IF($A24="","",Jury!P33)</f>
        <v/>
      </c>
      <c r="M24" s="269" t="str">
        <f>IF($A24="","",Jury!Q33)</f>
        <v/>
      </c>
      <c r="N24" s="269" t="str">
        <f>IF($A24="","",Jury!R33)</f>
        <v/>
      </c>
      <c r="O24" s="269" t="str">
        <f>IF($A24="","",Jury!S33)</f>
        <v/>
      </c>
      <c r="P24" s="269" t="str">
        <f>IF($A24="","",Jury!T33)</f>
        <v/>
      </c>
      <c r="Q24" s="269" t="str">
        <f>IF($A24="","",Jury!U33)</f>
        <v/>
      </c>
      <c r="R24" s="269" t="str">
        <f>IF($A24="","",Jury!V33)</f>
        <v/>
      </c>
      <c r="S24" s="269" t="str">
        <f>IF($A24="","",Jury!W33)</f>
        <v/>
      </c>
      <c r="T24" s="269" t="str">
        <f>IF($A24="","",Jury!X33)</f>
        <v/>
      </c>
      <c r="U24" s="269" t="str">
        <f>IF($A24="","",Jury!Y33)</f>
        <v/>
      </c>
      <c r="V24" s="269" t="str">
        <f>IF($A24="","",Jury!Z33)</f>
        <v/>
      </c>
      <c r="W24" s="269" t="str">
        <f>IF($A24="","",Jury!AA33)</f>
        <v/>
      </c>
      <c r="X24" s="269" t="str">
        <f>IF($A24="","",Jury!AB33)</f>
        <v/>
      </c>
      <c r="Y24" s="269" t="str">
        <f>IF($A24="","",Jury!AC33)</f>
        <v/>
      </c>
      <c r="Z24" s="269" t="str">
        <f>IF($A24="","",Jury!AD33)</f>
        <v/>
      </c>
      <c r="AA24" s="269" t="str">
        <f>IF($A24="","",Jury!AE33)</f>
        <v/>
      </c>
      <c r="AB24" s="269" t="str">
        <f>IF($A24="","",Jury!AF33)</f>
        <v/>
      </c>
      <c r="AC24" s="269" t="str">
        <f>IF($A24="","",Jury!AG33)</f>
        <v/>
      </c>
      <c r="AD24" s="269" t="str">
        <f>IF($A24="","",Jury!AH33)</f>
        <v/>
      </c>
      <c r="AE24" s="269" t="str">
        <f>IF($A24="","",Jury!AI33)</f>
        <v/>
      </c>
      <c r="AF24" s="269" t="str">
        <f>IF($A24="","",Jury!AJ33)</f>
        <v/>
      </c>
      <c r="AG24" s="269" t="str">
        <f>IF($A24="","",Jury!AK33)</f>
        <v/>
      </c>
      <c r="AH24" s="269" t="str">
        <f>IF($A24="","",Jury!AL33)</f>
        <v/>
      </c>
      <c r="AI24" s="269" t="str">
        <f>IF($A24="","",Jury!AM33)</f>
        <v/>
      </c>
      <c r="AJ24" s="269" t="str">
        <f>IF($A24="","",Jury!AN33)</f>
        <v/>
      </c>
      <c r="AK24" s="269" t="str">
        <f>IF($A24="","",Jury!AO33)</f>
        <v/>
      </c>
      <c r="AL24" s="269" t="str">
        <f>IF($A24="","",Jury!AP33)</f>
        <v/>
      </c>
      <c r="AM24" s="269" t="str">
        <f>IF($A24="","",Jury!AQ33)</f>
        <v/>
      </c>
      <c r="AN24" s="269" t="str">
        <f>IF($A24="","",Jury!AR33)</f>
        <v/>
      </c>
      <c r="AO24" s="269" t="str">
        <f>IF($A24="","",Jury!AS33)</f>
        <v/>
      </c>
      <c r="AP24" s="269" t="str">
        <f>IF($A24="","",Jury!AT33)</f>
        <v/>
      </c>
      <c r="AQ24" s="269" t="str">
        <f>IF($A24="","",Jury!AU33)</f>
        <v/>
      </c>
      <c r="AR24" s="269" t="str">
        <f>IF($A24="","",Jury!AV33)</f>
        <v/>
      </c>
      <c r="AS24" s="269" t="str">
        <f>IF($A24="","",Jury!AW33)</f>
        <v/>
      </c>
      <c r="AT24" s="269" t="str">
        <f>IF($A24="","",Jury!AX33)</f>
        <v/>
      </c>
      <c r="AU24" s="269" t="str">
        <f>IF($A24="","",Jury!AY33)</f>
        <v/>
      </c>
      <c r="AV24" s="269" t="str">
        <f>IF($A24="","",Jury!AZ33)</f>
        <v/>
      </c>
      <c r="AW24" s="269" t="str">
        <f>IF($A24="","",Jury!BA33)</f>
        <v/>
      </c>
      <c r="AX24" s="269" t="str">
        <f>IF($A24="","",Jury!BB33)</f>
        <v/>
      </c>
      <c r="AY24" s="269" t="str">
        <f>IF($A24="","",Jury!BC33)</f>
        <v/>
      </c>
      <c r="AZ24" s="269" t="str">
        <f>IF($A24="","",Jury!G33)</f>
        <v/>
      </c>
    </row>
    <row r="25" spans="1:52" x14ac:dyDescent="0.25">
      <c r="A25" s="78" t="str">
        <f>Jury!B34</f>
        <v/>
      </c>
      <c r="B25" s="269" t="str">
        <f>IF($A25="","",Jury!C34)</f>
        <v/>
      </c>
      <c r="C25" s="269" t="str">
        <f>IF($A25="","",Jury!D34)</f>
        <v/>
      </c>
      <c r="D25" s="269" t="str">
        <f>IF($A25="","",Jury!H34)</f>
        <v/>
      </c>
      <c r="E25" s="269" t="str">
        <f>IF($A25="","",Jury!I34)</f>
        <v/>
      </c>
      <c r="F25" s="269" t="str">
        <f>IF($A25="","",Jury!J34)</f>
        <v/>
      </c>
      <c r="G25" s="269" t="str">
        <f>IF($A25="","",Jury!K34)</f>
        <v/>
      </c>
      <c r="H25" s="269" t="str">
        <f>IF($A25="","",Jury!L34)</f>
        <v/>
      </c>
      <c r="I25" s="269" t="str">
        <f>IF($A25="","",Jury!M34)</f>
        <v/>
      </c>
      <c r="J25" s="269" t="str">
        <f>IF($A25="","",Jury!N34)</f>
        <v/>
      </c>
      <c r="K25" s="269" t="str">
        <f>IF($A25="","",Jury!O34)</f>
        <v/>
      </c>
      <c r="L25" s="269" t="str">
        <f>IF($A25="","",Jury!P34)</f>
        <v/>
      </c>
      <c r="M25" s="269" t="str">
        <f>IF($A25="","",Jury!Q34)</f>
        <v/>
      </c>
      <c r="N25" s="269" t="str">
        <f>IF($A25="","",Jury!R34)</f>
        <v/>
      </c>
      <c r="O25" s="269" t="str">
        <f>IF($A25="","",Jury!S34)</f>
        <v/>
      </c>
      <c r="P25" s="269" t="str">
        <f>IF($A25="","",Jury!T34)</f>
        <v/>
      </c>
      <c r="Q25" s="269" t="str">
        <f>IF($A25="","",Jury!U34)</f>
        <v/>
      </c>
      <c r="R25" s="269" t="str">
        <f>IF($A25="","",Jury!V34)</f>
        <v/>
      </c>
      <c r="S25" s="269" t="str">
        <f>IF($A25="","",Jury!W34)</f>
        <v/>
      </c>
      <c r="T25" s="269" t="str">
        <f>IF($A25="","",Jury!X34)</f>
        <v/>
      </c>
      <c r="U25" s="269" t="str">
        <f>IF($A25="","",Jury!Y34)</f>
        <v/>
      </c>
      <c r="V25" s="269" t="str">
        <f>IF($A25="","",Jury!Z34)</f>
        <v/>
      </c>
      <c r="W25" s="269" t="str">
        <f>IF($A25="","",Jury!AA34)</f>
        <v/>
      </c>
      <c r="X25" s="269" t="str">
        <f>IF($A25="","",Jury!AB34)</f>
        <v/>
      </c>
      <c r="Y25" s="269" t="str">
        <f>IF($A25="","",Jury!AC34)</f>
        <v/>
      </c>
      <c r="Z25" s="269" t="str">
        <f>IF($A25="","",Jury!AD34)</f>
        <v/>
      </c>
      <c r="AA25" s="269" t="str">
        <f>IF($A25="","",Jury!AE34)</f>
        <v/>
      </c>
      <c r="AB25" s="269" t="str">
        <f>IF($A25="","",Jury!AF34)</f>
        <v/>
      </c>
      <c r="AC25" s="269" t="str">
        <f>IF($A25="","",Jury!AG34)</f>
        <v/>
      </c>
      <c r="AD25" s="269" t="str">
        <f>IF($A25="","",Jury!AH34)</f>
        <v/>
      </c>
      <c r="AE25" s="269" t="str">
        <f>IF($A25="","",Jury!AI34)</f>
        <v/>
      </c>
      <c r="AF25" s="269" t="str">
        <f>IF($A25="","",Jury!AJ34)</f>
        <v/>
      </c>
      <c r="AG25" s="269" t="str">
        <f>IF($A25="","",Jury!AK34)</f>
        <v/>
      </c>
      <c r="AH25" s="269" t="str">
        <f>IF($A25="","",Jury!AL34)</f>
        <v/>
      </c>
      <c r="AI25" s="269" t="str">
        <f>IF($A25="","",Jury!AM34)</f>
        <v/>
      </c>
      <c r="AJ25" s="269" t="str">
        <f>IF($A25="","",Jury!AN34)</f>
        <v/>
      </c>
      <c r="AK25" s="269" t="str">
        <f>IF($A25="","",Jury!AO34)</f>
        <v/>
      </c>
      <c r="AL25" s="269" t="str">
        <f>IF($A25="","",Jury!AP34)</f>
        <v/>
      </c>
      <c r="AM25" s="269" t="str">
        <f>IF($A25="","",Jury!AQ34)</f>
        <v/>
      </c>
      <c r="AN25" s="269" t="str">
        <f>IF($A25="","",Jury!AR34)</f>
        <v/>
      </c>
      <c r="AO25" s="269" t="str">
        <f>IF($A25="","",Jury!AS34)</f>
        <v/>
      </c>
      <c r="AP25" s="269" t="str">
        <f>IF($A25="","",Jury!AT34)</f>
        <v/>
      </c>
      <c r="AQ25" s="269" t="str">
        <f>IF($A25="","",Jury!AU34)</f>
        <v/>
      </c>
      <c r="AR25" s="269" t="str">
        <f>IF($A25="","",Jury!AV34)</f>
        <v/>
      </c>
      <c r="AS25" s="269" t="str">
        <f>IF($A25="","",Jury!AW34)</f>
        <v/>
      </c>
      <c r="AT25" s="269" t="str">
        <f>IF($A25="","",Jury!AX34)</f>
        <v/>
      </c>
      <c r="AU25" s="269" t="str">
        <f>IF($A25="","",Jury!AY34)</f>
        <v/>
      </c>
      <c r="AV25" s="269" t="str">
        <f>IF($A25="","",Jury!AZ34)</f>
        <v/>
      </c>
      <c r="AW25" s="269" t="str">
        <f>IF($A25="","",Jury!BA34)</f>
        <v/>
      </c>
      <c r="AX25" s="269" t="str">
        <f>IF($A25="","",Jury!BB34)</f>
        <v/>
      </c>
      <c r="AY25" s="269" t="str">
        <f>IF($A25="","",Jury!BC34)</f>
        <v/>
      </c>
      <c r="AZ25" s="269" t="str">
        <f>IF($A25="","",Jury!G34)</f>
        <v/>
      </c>
    </row>
  </sheetData>
  <mergeCells count="20">
    <mergeCell ref="A1:A2"/>
    <mergeCell ref="B1:B2"/>
    <mergeCell ref="C1:C2"/>
    <mergeCell ref="AZ1:AZ2"/>
    <mergeCell ref="D1:F1"/>
    <mergeCell ref="G1:I1"/>
    <mergeCell ref="J1:L1"/>
    <mergeCell ref="M1:O1"/>
    <mergeCell ref="P1:R1"/>
    <mergeCell ref="AN1:AP1"/>
    <mergeCell ref="AQ1:AS1"/>
    <mergeCell ref="AT1:AV1"/>
    <mergeCell ref="AW1:AY1"/>
    <mergeCell ref="V1:X1"/>
    <mergeCell ref="Y1:AA1"/>
    <mergeCell ref="AB1:AD1"/>
    <mergeCell ref="AE1:AG1"/>
    <mergeCell ref="AH1:AJ1"/>
    <mergeCell ref="AK1:AM1"/>
    <mergeCell ref="S1:U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DC299-1A2B-45DF-B97D-DB49CFB9BEB9}">
  <sheetPr codeName="Tabelle2">
    <tabColor theme="4" tint="0.59999389629810485"/>
  </sheetPr>
  <dimension ref="A1:O109"/>
  <sheetViews>
    <sheetView workbookViewId="0">
      <selection activeCell="C10" sqref="C10"/>
    </sheetView>
  </sheetViews>
  <sheetFormatPr baseColWidth="10" defaultRowHeight="16.5" x14ac:dyDescent="0.3"/>
  <cols>
    <col min="1" max="1" width="4.42578125" style="1" bestFit="1" customWidth="1"/>
    <col min="2" max="2" width="5.140625" style="1" bestFit="1" customWidth="1"/>
    <col min="3" max="4" width="20.7109375" style="1" customWidth="1"/>
    <col min="5" max="5" width="6.7109375" style="1" customWidth="1"/>
    <col min="6" max="6" width="12.7109375" style="1" bestFit="1" customWidth="1"/>
    <col min="7" max="7" width="6.7109375" style="23" customWidth="1"/>
    <col min="8" max="9" width="6.7109375" style="1" hidden="1" customWidth="1"/>
    <col min="10" max="11" width="6.7109375" style="24" customWidth="1"/>
    <col min="12" max="12" width="6.7109375" style="24" hidden="1" customWidth="1"/>
    <col min="13" max="13" width="7.28515625" style="24" hidden="1" customWidth="1"/>
    <col min="14" max="14" width="8.7109375" style="23" customWidth="1"/>
    <col min="15" max="15" width="48.28515625" style="1" customWidth="1"/>
    <col min="16" max="16384" width="11.42578125" style="1"/>
  </cols>
  <sheetData>
    <row r="1" spans="1:15" x14ac:dyDescent="0.3">
      <c r="A1" s="223" t="str">
        <f>'allg. Daten'!A1</f>
        <v>28.03.2026</v>
      </c>
      <c r="B1" s="222" t="s">
        <v>150</v>
      </c>
    </row>
    <row r="2" spans="1:15" ht="44.25" x14ac:dyDescent="0.25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</row>
    <row r="3" spans="1:15" ht="31.5" x14ac:dyDescent="0.25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</row>
    <row r="4" spans="1:15" ht="31.5" x14ac:dyDescent="0.25">
      <c r="B4" s="21"/>
      <c r="C4" s="21"/>
      <c r="D4" s="21"/>
      <c r="E4" s="21"/>
      <c r="F4" s="21"/>
      <c r="G4" s="44"/>
      <c r="H4" s="21"/>
      <c r="I4" s="21"/>
      <c r="J4" s="21"/>
      <c r="K4" s="21"/>
      <c r="L4" s="21"/>
      <c r="M4" s="21"/>
      <c r="N4" s="44"/>
      <c r="O4" s="221"/>
    </row>
    <row r="5" spans="1:15" ht="27" x14ac:dyDescent="0.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</row>
    <row r="6" spans="1:15" ht="21.75" thickBot="1" x14ac:dyDescent="0.45">
      <c r="B6" s="25"/>
      <c r="C6" s="25"/>
      <c r="D6" s="25"/>
      <c r="E6" s="25"/>
      <c r="F6" s="25"/>
      <c r="G6" s="45"/>
      <c r="H6" s="25"/>
      <c r="I6" s="25"/>
      <c r="J6" s="48"/>
      <c r="K6" s="48"/>
      <c r="L6" s="48"/>
      <c r="M6" s="48"/>
      <c r="N6" s="45"/>
      <c r="O6" s="25"/>
    </row>
    <row r="7" spans="1:15" ht="132" x14ac:dyDescent="0.25">
      <c r="B7" s="26" t="s">
        <v>36</v>
      </c>
      <c r="C7" s="27" t="s">
        <v>34</v>
      </c>
      <c r="D7" s="27" t="s">
        <v>37</v>
      </c>
      <c r="E7" s="28" t="s">
        <v>38</v>
      </c>
      <c r="F7" s="29" t="s">
        <v>39</v>
      </c>
      <c r="G7" s="29" t="s">
        <v>40</v>
      </c>
      <c r="H7" s="28" t="s">
        <v>41</v>
      </c>
      <c r="I7" s="28" t="s">
        <v>42</v>
      </c>
      <c r="J7" s="30" t="s">
        <v>43</v>
      </c>
      <c r="K7" s="31" t="s">
        <v>44</v>
      </c>
      <c r="L7" s="32" t="s">
        <v>45</v>
      </c>
      <c r="M7" s="33" t="s">
        <v>46</v>
      </c>
      <c r="N7" s="29" t="s">
        <v>47</v>
      </c>
      <c r="O7" s="179" t="s">
        <v>54</v>
      </c>
    </row>
    <row r="8" spans="1:15" ht="18" x14ac:dyDescent="0.25">
      <c r="B8" s="34">
        <v>0</v>
      </c>
      <c r="C8" s="35" t="s">
        <v>48</v>
      </c>
      <c r="D8" s="36" t="s">
        <v>37</v>
      </c>
      <c r="E8" s="37" t="s">
        <v>49</v>
      </c>
      <c r="F8" s="38">
        <v>37987</v>
      </c>
      <c r="G8" s="39">
        <f>IF(F8="","",DATEDIF(F8,$A$1,"Y"))</f>
        <v>22</v>
      </c>
      <c r="H8" s="40">
        <v>2</v>
      </c>
      <c r="I8" s="40"/>
      <c r="J8" s="40"/>
      <c r="K8" s="40">
        <v>1</v>
      </c>
      <c r="L8" s="272" t="s">
        <v>158</v>
      </c>
      <c r="M8" s="272"/>
      <c r="N8" s="41">
        <f>Berechnungen!T8</f>
        <v>15</v>
      </c>
      <c r="O8" s="180"/>
    </row>
    <row r="9" spans="1:15" ht="18" x14ac:dyDescent="0.25">
      <c r="B9" s="34">
        <v>0</v>
      </c>
      <c r="C9" s="35" t="s">
        <v>50</v>
      </c>
      <c r="D9" s="36" t="s">
        <v>51</v>
      </c>
      <c r="E9" s="37" t="s">
        <v>52</v>
      </c>
      <c r="F9" s="38">
        <v>34731</v>
      </c>
      <c r="G9" s="39">
        <f t="shared" ref="G9:G72" si="0">IF(F9="","",DATEDIF(F9,$A$1,"Y"))</f>
        <v>31</v>
      </c>
      <c r="H9" s="40">
        <v>1</v>
      </c>
      <c r="I9" s="40">
        <v>1</v>
      </c>
      <c r="J9" s="40" t="s">
        <v>53</v>
      </c>
      <c r="K9" s="40">
        <v>2</v>
      </c>
      <c r="L9" s="272">
        <v>4</v>
      </c>
      <c r="M9" s="272"/>
      <c r="N9" s="41">
        <f>Berechnungen!T9</f>
        <v>15</v>
      </c>
      <c r="O9" s="180"/>
    </row>
    <row r="10" spans="1:15" ht="18" x14ac:dyDescent="0.3">
      <c r="B10" s="42">
        <f>B9+1</f>
        <v>1</v>
      </c>
      <c r="C10" s="66"/>
      <c r="D10" s="66"/>
      <c r="E10" s="67"/>
      <c r="F10" s="68"/>
      <c r="G10" s="39" t="str">
        <f t="shared" si="0"/>
        <v/>
      </c>
      <c r="H10" s="76"/>
      <c r="I10" s="76"/>
      <c r="J10" s="71"/>
      <c r="K10" s="72"/>
      <c r="L10" s="273"/>
      <c r="M10" s="274"/>
      <c r="N10" s="41">
        <f>Berechnungen!T10</f>
        <v>0</v>
      </c>
      <c r="O10" s="181"/>
    </row>
    <row r="11" spans="1:15" ht="18" x14ac:dyDescent="0.3">
      <c r="B11" s="42">
        <f>B10+1</f>
        <v>2</v>
      </c>
      <c r="C11" s="66"/>
      <c r="D11" s="66"/>
      <c r="E11" s="67"/>
      <c r="F11" s="68"/>
      <c r="G11" s="39" t="str">
        <f t="shared" si="0"/>
        <v/>
      </c>
      <c r="H11" s="76"/>
      <c r="I11" s="76"/>
      <c r="J11" s="71"/>
      <c r="K11" s="72"/>
      <c r="L11" s="273"/>
      <c r="M11" s="274"/>
      <c r="N11" s="41">
        <f>Berechnungen!T11</f>
        <v>0</v>
      </c>
      <c r="O11" s="181"/>
    </row>
    <row r="12" spans="1:15" ht="18" x14ac:dyDescent="0.3">
      <c r="B12" s="42">
        <f t="shared" ref="B12:B75" si="1">B11+1</f>
        <v>3</v>
      </c>
      <c r="C12" s="66"/>
      <c r="D12" s="66"/>
      <c r="E12" s="67"/>
      <c r="F12" s="68"/>
      <c r="G12" s="39" t="str">
        <f t="shared" si="0"/>
        <v/>
      </c>
      <c r="H12" s="76"/>
      <c r="I12" s="76"/>
      <c r="J12" s="71"/>
      <c r="K12" s="72"/>
      <c r="L12" s="273"/>
      <c r="M12" s="274"/>
      <c r="N12" s="41">
        <f>Berechnungen!T12</f>
        <v>0</v>
      </c>
      <c r="O12" s="181"/>
    </row>
    <row r="13" spans="1:15" ht="18" x14ac:dyDescent="0.3">
      <c r="B13" s="42">
        <f t="shared" si="1"/>
        <v>4</v>
      </c>
      <c r="C13" s="66"/>
      <c r="D13" s="66"/>
      <c r="E13" s="67"/>
      <c r="F13" s="68"/>
      <c r="G13" s="39" t="str">
        <f t="shared" si="0"/>
        <v/>
      </c>
      <c r="H13" s="76"/>
      <c r="I13" s="76"/>
      <c r="J13" s="71"/>
      <c r="K13" s="72"/>
      <c r="L13" s="273"/>
      <c r="M13" s="274"/>
      <c r="N13" s="41">
        <f>Berechnungen!T13</f>
        <v>0</v>
      </c>
      <c r="O13" s="181"/>
    </row>
    <row r="14" spans="1:15" ht="18" x14ac:dyDescent="0.3">
      <c r="B14" s="42">
        <f t="shared" si="1"/>
        <v>5</v>
      </c>
      <c r="C14" s="66"/>
      <c r="D14" s="66"/>
      <c r="E14" s="67" t="s">
        <v>52</v>
      </c>
      <c r="F14" s="66"/>
      <c r="G14" s="39" t="str">
        <f t="shared" si="0"/>
        <v/>
      </c>
      <c r="H14" s="76"/>
      <c r="I14" s="76"/>
      <c r="J14" s="71"/>
      <c r="K14" s="72"/>
      <c r="L14" s="273"/>
      <c r="M14" s="274"/>
      <c r="N14" s="41">
        <f>Berechnungen!T14</f>
        <v>0</v>
      </c>
      <c r="O14" s="181"/>
    </row>
    <row r="15" spans="1:15" ht="18" x14ac:dyDescent="0.3">
      <c r="B15" s="42">
        <f t="shared" si="1"/>
        <v>6</v>
      </c>
      <c r="C15" s="66"/>
      <c r="D15" s="66"/>
      <c r="E15" s="67" t="s">
        <v>52</v>
      </c>
      <c r="F15" s="66"/>
      <c r="G15" s="39" t="str">
        <f t="shared" si="0"/>
        <v/>
      </c>
      <c r="H15" s="76"/>
      <c r="I15" s="76"/>
      <c r="J15" s="71"/>
      <c r="K15" s="72"/>
      <c r="L15" s="273"/>
      <c r="M15" s="274"/>
      <c r="N15" s="41">
        <f>Berechnungen!T15</f>
        <v>0</v>
      </c>
      <c r="O15" s="181"/>
    </row>
    <row r="16" spans="1:15" ht="18" x14ac:dyDescent="0.3">
      <c r="B16" s="42">
        <f t="shared" si="1"/>
        <v>7</v>
      </c>
      <c r="C16" s="66"/>
      <c r="D16" s="66"/>
      <c r="E16" s="67" t="s">
        <v>52</v>
      </c>
      <c r="F16" s="66"/>
      <c r="G16" s="39" t="str">
        <f t="shared" si="0"/>
        <v/>
      </c>
      <c r="H16" s="76"/>
      <c r="I16" s="76"/>
      <c r="J16" s="71"/>
      <c r="K16" s="72"/>
      <c r="L16" s="273"/>
      <c r="M16" s="274"/>
      <c r="N16" s="41">
        <f>Berechnungen!T16</f>
        <v>0</v>
      </c>
      <c r="O16" s="181"/>
    </row>
    <row r="17" spans="2:15" ht="18" x14ac:dyDescent="0.3">
      <c r="B17" s="42">
        <f t="shared" si="1"/>
        <v>8</v>
      </c>
      <c r="C17" s="66"/>
      <c r="D17" s="66"/>
      <c r="E17" s="67" t="s">
        <v>52</v>
      </c>
      <c r="F17" s="66"/>
      <c r="G17" s="39" t="str">
        <f t="shared" si="0"/>
        <v/>
      </c>
      <c r="H17" s="76"/>
      <c r="I17" s="76"/>
      <c r="J17" s="71"/>
      <c r="K17" s="72"/>
      <c r="L17" s="273"/>
      <c r="M17" s="274"/>
      <c r="N17" s="41">
        <f>Berechnungen!T17</f>
        <v>0</v>
      </c>
      <c r="O17" s="181"/>
    </row>
    <row r="18" spans="2:15" ht="18" x14ac:dyDescent="0.3">
      <c r="B18" s="42">
        <f t="shared" si="1"/>
        <v>9</v>
      </c>
      <c r="C18" s="66"/>
      <c r="D18" s="66"/>
      <c r="E18" s="67" t="s">
        <v>52</v>
      </c>
      <c r="F18" s="66"/>
      <c r="G18" s="39" t="str">
        <f t="shared" si="0"/>
        <v/>
      </c>
      <c r="H18" s="76"/>
      <c r="I18" s="76"/>
      <c r="J18" s="71"/>
      <c r="K18" s="72"/>
      <c r="L18" s="273"/>
      <c r="M18" s="274"/>
      <c r="N18" s="41">
        <f>Berechnungen!T18</f>
        <v>0</v>
      </c>
      <c r="O18" s="181"/>
    </row>
    <row r="19" spans="2:15" ht="18" x14ac:dyDescent="0.3">
      <c r="B19" s="42">
        <f t="shared" si="1"/>
        <v>10</v>
      </c>
      <c r="C19" s="66"/>
      <c r="D19" s="66"/>
      <c r="E19" s="67" t="s">
        <v>52</v>
      </c>
      <c r="F19" s="66"/>
      <c r="G19" s="39" t="str">
        <f t="shared" si="0"/>
        <v/>
      </c>
      <c r="H19" s="76"/>
      <c r="I19" s="76"/>
      <c r="J19" s="71"/>
      <c r="K19" s="72"/>
      <c r="L19" s="273"/>
      <c r="M19" s="274"/>
      <c r="N19" s="41">
        <f>Berechnungen!T19</f>
        <v>0</v>
      </c>
      <c r="O19" s="181"/>
    </row>
    <row r="20" spans="2:15" ht="18" x14ac:dyDescent="0.3">
      <c r="B20" s="42">
        <f t="shared" si="1"/>
        <v>11</v>
      </c>
      <c r="C20" s="66"/>
      <c r="D20" s="66"/>
      <c r="E20" s="67" t="s">
        <v>52</v>
      </c>
      <c r="F20" s="66"/>
      <c r="G20" s="39" t="str">
        <f t="shared" si="0"/>
        <v/>
      </c>
      <c r="H20" s="76"/>
      <c r="I20" s="76"/>
      <c r="J20" s="71"/>
      <c r="K20" s="72"/>
      <c r="L20" s="273"/>
      <c r="M20" s="274"/>
      <c r="N20" s="41">
        <f>Berechnungen!T20</f>
        <v>0</v>
      </c>
      <c r="O20" s="181"/>
    </row>
    <row r="21" spans="2:15" ht="18" x14ac:dyDescent="0.3">
      <c r="B21" s="42">
        <f t="shared" si="1"/>
        <v>12</v>
      </c>
      <c r="C21" s="66"/>
      <c r="D21" s="66"/>
      <c r="E21" s="67" t="s">
        <v>52</v>
      </c>
      <c r="F21" s="66"/>
      <c r="G21" s="39" t="str">
        <f t="shared" si="0"/>
        <v/>
      </c>
      <c r="H21" s="76"/>
      <c r="I21" s="76"/>
      <c r="J21" s="71"/>
      <c r="K21" s="72"/>
      <c r="L21" s="273"/>
      <c r="M21" s="274"/>
      <c r="N21" s="41">
        <f>Berechnungen!T21</f>
        <v>0</v>
      </c>
      <c r="O21" s="181"/>
    </row>
    <row r="22" spans="2:15" ht="18" x14ac:dyDescent="0.3">
      <c r="B22" s="42">
        <f t="shared" si="1"/>
        <v>13</v>
      </c>
      <c r="C22" s="66"/>
      <c r="D22" s="66"/>
      <c r="E22" s="67" t="s">
        <v>52</v>
      </c>
      <c r="F22" s="66"/>
      <c r="G22" s="39" t="str">
        <f t="shared" si="0"/>
        <v/>
      </c>
      <c r="H22" s="76"/>
      <c r="I22" s="76"/>
      <c r="J22" s="71"/>
      <c r="K22" s="72"/>
      <c r="L22" s="273"/>
      <c r="M22" s="274"/>
      <c r="N22" s="41">
        <f>Berechnungen!T22</f>
        <v>0</v>
      </c>
      <c r="O22" s="181"/>
    </row>
    <row r="23" spans="2:15" ht="18" x14ac:dyDescent="0.3">
      <c r="B23" s="42">
        <f t="shared" si="1"/>
        <v>14</v>
      </c>
      <c r="C23" s="66"/>
      <c r="D23" s="66"/>
      <c r="E23" s="67" t="s">
        <v>52</v>
      </c>
      <c r="F23" s="66"/>
      <c r="G23" s="39" t="str">
        <f t="shared" si="0"/>
        <v/>
      </c>
      <c r="H23" s="76"/>
      <c r="I23" s="76"/>
      <c r="J23" s="71"/>
      <c r="K23" s="72"/>
      <c r="L23" s="273"/>
      <c r="M23" s="274"/>
      <c r="N23" s="41">
        <f>Berechnungen!T23</f>
        <v>0</v>
      </c>
      <c r="O23" s="181"/>
    </row>
    <row r="24" spans="2:15" ht="18" x14ac:dyDescent="0.3">
      <c r="B24" s="42">
        <f t="shared" si="1"/>
        <v>15</v>
      </c>
      <c r="C24" s="66"/>
      <c r="D24" s="66"/>
      <c r="E24" s="67" t="s">
        <v>52</v>
      </c>
      <c r="F24" s="66"/>
      <c r="G24" s="39" t="str">
        <f t="shared" si="0"/>
        <v/>
      </c>
      <c r="H24" s="76"/>
      <c r="I24" s="76"/>
      <c r="J24" s="71"/>
      <c r="K24" s="72"/>
      <c r="L24" s="273"/>
      <c r="M24" s="274"/>
      <c r="N24" s="41">
        <f>Berechnungen!T24</f>
        <v>0</v>
      </c>
      <c r="O24" s="181"/>
    </row>
    <row r="25" spans="2:15" ht="18" x14ac:dyDescent="0.3">
      <c r="B25" s="42">
        <f t="shared" si="1"/>
        <v>16</v>
      </c>
      <c r="C25" s="66"/>
      <c r="D25" s="66"/>
      <c r="E25" s="67" t="s">
        <v>52</v>
      </c>
      <c r="F25" s="66"/>
      <c r="G25" s="39" t="str">
        <f t="shared" si="0"/>
        <v/>
      </c>
      <c r="H25" s="76"/>
      <c r="I25" s="76"/>
      <c r="J25" s="71"/>
      <c r="K25" s="72"/>
      <c r="L25" s="273"/>
      <c r="M25" s="274"/>
      <c r="N25" s="41">
        <f>Berechnungen!T25</f>
        <v>0</v>
      </c>
      <c r="O25" s="181"/>
    </row>
    <row r="26" spans="2:15" ht="18" x14ac:dyDescent="0.3">
      <c r="B26" s="42">
        <f t="shared" si="1"/>
        <v>17</v>
      </c>
      <c r="C26" s="66"/>
      <c r="D26" s="66"/>
      <c r="E26" s="67" t="s">
        <v>52</v>
      </c>
      <c r="F26" s="66"/>
      <c r="G26" s="39" t="str">
        <f t="shared" si="0"/>
        <v/>
      </c>
      <c r="H26" s="76"/>
      <c r="I26" s="76"/>
      <c r="J26" s="71"/>
      <c r="K26" s="72"/>
      <c r="L26" s="273"/>
      <c r="M26" s="274"/>
      <c r="N26" s="41">
        <f>Berechnungen!T26</f>
        <v>0</v>
      </c>
      <c r="O26" s="181"/>
    </row>
    <row r="27" spans="2:15" ht="18" x14ac:dyDescent="0.3">
      <c r="B27" s="42">
        <f t="shared" si="1"/>
        <v>18</v>
      </c>
      <c r="C27" s="66"/>
      <c r="D27" s="66"/>
      <c r="E27" s="67" t="s">
        <v>52</v>
      </c>
      <c r="F27" s="66"/>
      <c r="G27" s="39" t="str">
        <f t="shared" si="0"/>
        <v/>
      </c>
      <c r="H27" s="76"/>
      <c r="I27" s="76"/>
      <c r="J27" s="71"/>
      <c r="K27" s="72"/>
      <c r="L27" s="273"/>
      <c r="M27" s="274"/>
      <c r="N27" s="41">
        <f>Berechnungen!T27</f>
        <v>0</v>
      </c>
      <c r="O27" s="181"/>
    </row>
    <row r="28" spans="2:15" ht="18" x14ac:dyDescent="0.3">
      <c r="B28" s="42">
        <f t="shared" si="1"/>
        <v>19</v>
      </c>
      <c r="C28" s="66"/>
      <c r="D28" s="66"/>
      <c r="E28" s="67" t="s">
        <v>52</v>
      </c>
      <c r="F28" s="66"/>
      <c r="G28" s="39" t="str">
        <f t="shared" si="0"/>
        <v/>
      </c>
      <c r="H28" s="76"/>
      <c r="I28" s="76"/>
      <c r="J28" s="71"/>
      <c r="K28" s="72"/>
      <c r="L28" s="273"/>
      <c r="M28" s="274"/>
      <c r="N28" s="41">
        <f>Berechnungen!T28</f>
        <v>0</v>
      </c>
      <c r="O28" s="181"/>
    </row>
    <row r="29" spans="2:15" ht="18" x14ac:dyDescent="0.3">
      <c r="B29" s="42">
        <f t="shared" si="1"/>
        <v>20</v>
      </c>
      <c r="C29" s="66"/>
      <c r="D29" s="66"/>
      <c r="E29" s="67" t="s">
        <v>52</v>
      </c>
      <c r="F29" s="66"/>
      <c r="G29" s="39" t="str">
        <f t="shared" si="0"/>
        <v/>
      </c>
      <c r="H29" s="76"/>
      <c r="I29" s="76"/>
      <c r="J29" s="71"/>
      <c r="K29" s="72"/>
      <c r="L29" s="273"/>
      <c r="M29" s="274"/>
      <c r="N29" s="41">
        <f>Berechnungen!T29</f>
        <v>0</v>
      </c>
      <c r="O29" s="181"/>
    </row>
    <row r="30" spans="2:15" ht="18" x14ac:dyDescent="0.3">
      <c r="B30" s="42">
        <f t="shared" si="1"/>
        <v>21</v>
      </c>
      <c r="C30" s="66"/>
      <c r="D30" s="66"/>
      <c r="E30" s="67" t="s">
        <v>52</v>
      </c>
      <c r="F30" s="66"/>
      <c r="G30" s="39" t="str">
        <f t="shared" si="0"/>
        <v/>
      </c>
      <c r="H30" s="76"/>
      <c r="I30" s="76"/>
      <c r="J30" s="71"/>
      <c r="K30" s="72"/>
      <c r="L30" s="273"/>
      <c r="M30" s="274"/>
      <c r="N30" s="41">
        <f>Berechnungen!T30</f>
        <v>0</v>
      </c>
      <c r="O30" s="181"/>
    </row>
    <row r="31" spans="2:15" ht="18" x14ac:dyDescent="0.3">
      <c r="B31" s="42">
        <f t="shared" si="1"/>
        <v>22</v>
      </c>
      <c r="C31" s="66"/>
      <c r="D31" s="66"/>
      <c r="E31" s="67" t="s">
        <v>52</v>
      </c>
      <c r="F31" s="66"/>
      <c r="G31" s="39" t="str">
        <f t="shared" si="0"/>
        <v/>
      </c>
      <c r="H31" s="76"/>
      <c r="I31" s="76"/>
      <c r="J31" s="71"/>
      <c r="K31" s="72"/>
      <c r="L31" s="273"/>
      <c r="M31" s="274"/>
      <c r="N31" s="41">
        <f>Berechnungen!T31</f>
        <v>0</v>
      </c>
      <c r="O31" s="181"/>
    </row>
    <row r="32" spans="2:15" ht="18" x14ac:dyDescent="0.3">
      <c r="B32" s="42">
        <f t="shared" si="1"/>
        <v>23</v>
      </c>
      <c r="C32" s="66"/>
      <c r="D32" s="66"/>
      <c r="E32" s="67" t="s">
        <v>52</v>
      </c>
      <c r="F32" s="66"/>
      <c r="G32" s="39" t="str">
        <f t="shared" si="0"/>
        <v/>
      </c>
      <c r="H32" s="76"/>
      <c r="I32" s="76"/>
      <c r="J32" s="71"/>
      <c r="K32" s="72"/>
      <c r="L32" s="273"/>
      <c r="M32" s="274"/>
      <c r="N32" s="41">
        <f>Berechnungen!T32</f>
        <v>0</v>
      </c>
      <c r="O32" s="181"/>
    </row>
    <row r="33" spans="2:15" ht="18" x14ac:dyDescent="0.3">
      <c r="B33" s="42">
        <f t="shared" si="1"/>
        <v>24</v>
      </c>
      <c r="C33" s="66"/>
      <c r="D33" s="66"/>
      <c r="E33" s="67" t="s">
        <v>52</v>
      </c>
      <c r="F33" s="66"/>
      <c r="G33" s="39" t="str">
        <f t="shared" si="0"/>
        <v/>
      </c>
      <c r="H33" s="76"/>
      <c r="I33" s="76"/>
      <c r="J33" s="71"/>
      <c r="K33" s="72"/>
      <c r="L33" s="273"/>
      <c r="M33" s="274"/>
      <c r="N33" s="41">
        <f>Berechnungen!T33</f>
        <v>0</v>
      </c>
      <c r="O33" s="181"/>
    </row>
    <row r="34" spans="2:15" ht="18" x14ac:dyDescent="0.3">
      <c r="B34" s="42">
        <f t="shared" si="1"/>
        <v>25</v>
      </c>
      <c r="C34" s="66"/>
      <c r="D34" s="66"/>
      <c r="E34" s="67" t="s">
        <v>52</v>
      </c>
      <c r="F34" s="66"/>
      <c r="G34" s="39" t="str">
        <f t="shared" si="0"/>
        <v/>
      </c>
      <c r="H34" s="76"/>
      <c r="I34" s="76"/>
      <c r="J34" s="71"/>
      <c r="K34" s="72"/>
      <c r="L34" s="273"/>
      <c r="M34" s="274"/>
      <c r="N34" s="41">
        <f>Berechnungen!T34</f>
        <v>0</v>
      </c>
      <c r="O34" s="181"/>
    </row>
    <row r="35" spans="2:15" ht="18" x14ac:dyDescent="0.3">
      <c r="B35" s="42">
        <f t="shared" si="1"/>
        <v>26</v>
      </c>
      <c r="C35" s="66"/>
      <c r="D35" s="66"/>
      <c r="E35" s="67" t="s">
        <v>52</v>
      </c>
      <c r="F35" s="66"/>
      <c r="G35" s="39" t="str">
        <f t="shared" si="0"/>
        <v/>
      </c>
      <c r="H35" s="76"/>
      <c r="I35" s="76"/>
      <c r="J35" s="71"/>
      <c r="K35" s="72"/>
      <c r="L35" s="273"/>
      <c r="M35" s="274"/>
      <c r="N35" s="41">
        <f>Berechnungen!T35</f>
        <v>0</v>
      </c>
      <c r="O35" s="181"/>
    </row>
    <row r="36" spans="2:15" ht="18" x14ac:dyDescent="0.3">
      <c r="B36" s="42">
        <f t="shared" si="1"/>
        <v>27</v>
      </c>
      <c r="C36" s="66"/>
      <c r="D36" s="66"/>
      <c r="E36" s="67" t="s">
        <v>52</v>
      </c>
      <c r="F36" s="66"/>
      <c r="G36" s="39" t="str">
        <f t="shared" si="0"/>
        <v/>
      </c>
      <c r="H36" s="76"/>
      <c r="I36" s="76"/>
      <c r="J36" s="71"/>
      <c r="K36" s="72"/>
      <c r="L36" s="273"/>
      <c r="M36" s="274"/>
      <c r="N36" s="41">
        <f>Berechnungen!T36</f>
        <v>0</v>
      </c>
      <c r="O36" s="181"/>
    </row>
    <row r="37" spans="2:15" ht="18" x14ac:dyDescent="0.3">
      <c r="B37" s="42">
        <f t="shared" si="1"/>
        <v>28</v>
      </c>
      <c r="C37" s="66"/>
      <c r="D37" s="66"/>
      <c r="E37" s="67" t="s">
        <v>52</v>
      </c>
      <c r="F37" s="66"/>
      <c r="G37" s="39" t="str">
        <f t="shared" si="0"/>
        <v/>
      </c>
      <c r="H37" s="76"/>
      <c r="I37" s="76"/>
      <c r="J37" s="71"/>
      <c r="K37" s="72"/>
      <c r="L37" s="273"/>
      <c r="M37" s="274"/>
      <c r="N37" s="41">
        <f>Berechnungen!T37</f>
        <v>0</v>
      </c>
      <c r="O37" s="181"/>
    </row>
    <row r="38" spans="2:15" ht="18" x14ac:dyDescent="0.3">
      <c r="B38" s="42">
        <f t="shared" si="1"/>
        <v>29</v>
      </c>
      <c r="C38" s="66"/>
      <c r="D38" s="66"/>
      <c r="E38" s="67" t="s">
        <v>52</v>
      </c>
      <c r="F38" s="66"/>
      <c r="G38" s="39" t="str">
        <f t="shared" si="0"/>
        <v/>
      </c>
      <c r="H38" s="76"/>
      <c r="I38" s="76"/>
      <c r="J38" s="71"/>
      <c r="K38" s="72"/>
      <c r="L38" s="273"/>
      <c r="M38" s="274"/>
      <c r="N38" s="41">
        <f>Berechnungen!T38</f>
        <v>0</v>
      </c>
      <c r="O38" s="181"/>
    </row>
    <row r="39" spans="2:15" ht="18" x14ac:dyDescent="0.3">
      <c r="B39" s="42">
        <f t="shared" si="1"/>
        <v>30</v>
      </c>
      <c r="C39" s="66"/>
      <c r="D39" s="66"/>
      <c r="E39" s="67" t="s">
        <v>52</v>
      </c>
      <c r="F39" s="66"/>
      <c r="G39" s="39" t="str">
        <f t="shared" si="0"/>
        <v/>
      </c>
      <c r="H39" s="76"/>
      <c r="I39" s="76"/>
      <c r="J39" s="71"/>
      <c r="K39" s="72"/>
      <c r="L39" s="273"/>
      <c r="M39" s="274"/>
      <c r="N39" s="41">
        <f>Berechnungen!T39</f>
        <v>0</v>
      </c>
      <c r="O39" s="181"/>
    </row>
    <row r="40" spans="2:15" ht="18" x14ac:dyDescent="0.3">
      <c r="B40" s="42">
        <f t="shared" si="1"/>
        <v>31</v>
      </c>
      <c r="C40" s="66"/>
      <c r="D40" s="66"/>
      <c r="E40" s="67" t="s">
        <v>52</v>
      </c>
      <c r="F40" s="66"/>
      <c r="G40" s="39" t="str">
        <f t="shared" si="0"/>
        <v/>
      </c>
      <c r="H40" s="76"/>
      <c r="I40" s="76"/>
      <c r="J40" s="71"/>
      <c r="K40" s="72"/>
      <c r="L40" s="273"/>
      <c r="M40" s="274"/>
      <c r="N40" s="41">
        <f>Berechnungen!T40</f>
        <v>0</v>
      </c>
      <c r="O40" s="181"/>
    </row>
    <row r="41" spans="2:15" ht="18" x14ac:dyDescent="0.3">
      <c r="B41" s="42">
        <f t="shared" si="1"/>
        <v>32</v>
      </c>
      <c r="C41" s="66"/>
      <c r="D41" s="66"/>
      <c r="E41" s="67" t="s">
        <v>52</v>
      </c>
      <c r="F41" s="66"/>
      <c r="G41" s="39" t="str">
        <f t="shared" si="0"/>
        <v/>
      </c>
      <c r="H41" s="76"/>
      <c r="I41" s="76"/>
      <c r="J41" s="71"/>
      <c r="K41" s="72"/>
      <c r="L41" s="273"/>
      <c r="M41" s="274"/>
      <c r="N41" s="41">
        <f>Berechnungen!T41</f>
        <v>0</v>
      </c>
      <c r="O41" s="181"/>
    </row>
    <row r="42" spans="2:15" ht="18" x14ac:dyDescent="0.3">
      <c r="B42" s="42">
        <f t="shared" si="1"/>
        <v>33</v>
      </c>
      <c r="C42" s="66"/>
      <c r="D42" s="66"/>
      <c r="E42" s="67" t="s">
        <v>52</v>
      </c>
      <c r="F42" s="66"/>
      <c r="G42" s="39" t="str">
        <f t="shared" si="0"/>
        <v/>
      </c>
      <c r="H42" s="76"/>
      <c r="I42" s="76"/>
      <c r="J42" s="71"/>
      <c r="K42" s="72"/>
      <c r="L42" s="273"/>
      <c r="M42" s="274"/>
      <c r="N42" s="41">
        <f>Berechnungen!T42</f>
        <v>0</v>
      </c>
      <c r="O42" s="181"/>
    </row>
    <row r="43" spans="2:15" ht="18" x14ac:dyDescent="0.3">
      <c r="B43" s="42">
        <f t="shared" si="1"/>
        <v>34</v>
      </c>
      <c r="C43" s="66"/>
      <c r="D43" s="66"/>
      <c r="E43" s="67" t="s">
        <v>52</v>
      </c>
      <c r="F43" s="66"/>
      <c r="G43" s="39" t="str">
        <f t="shared" si="0"/>
        <v/>
      </c>
      <c r="H43" s="76"/>
      <c r="I43" s="76"/>
      <c r="J43" s="71"/>
      <c r="K43" s="72"/>
      <c r="L43" s="273"/>
      <c r="M43" s="274"/>
      <c r="N43" s="41">
        <f>Berechnungen!T43</f>
        <v>0</v>
      </c>
      <c r="O43" s="181"/>
    </row>
    <row r="44" spans="2:15" ht="18" x14ac:dyDescent="0.3">
      <c r="B44" s="42">
        <f t="shared" si="1"/>
        <v>35</v>
      </c>
      <c r="C44" s="66"/>
      <c r="D44" s="66"/>
      <c r="E44" s="67" t="s">
        <v>52</v>
      </c>
      <c r="F44" s="66"/>
      <c r="G44" s="39" t="str">
        <f t="shared" si="0"/>
        <v/>
      </c>
      <c r="H44" s="76"/>
      <c r="I44" s="76"/>
      <c r="J44" s="71"/>
      <c r="K44" s="72"/>
      <c r="L44" s="273"/>
      <c r="M44" s="274"/>
      <c r="N44" s="41">
        <f>Berechnungen!T44</f>
        <v>0</v>
      </c>
      <c r="O44" s="181"/>
    </row>
    <row r="45" spans="2:15" ht="18" x14ac:dyDescent="0.3">
      <c r="B45" s="42">
        <f t="shared" si="1"/>
        <v>36</v>
      </c>
      <c r="C45" s="66"/>
      <c r="D45" s="66"/>
      <c r="E45" s="67" t="s">
        <v>52</v>
      </c>
      <c r="F45" s="66"/>
      <c r="G45" s="39" t="str">
        <f t="shared" si="0"/>
        <v/>
      </c>
      <c r="H45" s="76"/>
      <c r="I45" s="76"/>
      <c r="J45" s="71"/>
      <c r="K45" s="72"/>
      <c r="L45" s="273"/>
      <c r="M45" s="274"/>
      <c r="N45" s="41">
        <f>Berechnungen!T45</f>
        <v>0</v>
      </c>
      <c r="O45" s="181"/>
    </row>
    <row r="46" spans="2:15" ht="18" x14ac:dyDescent="0.3">
      <c r="B46" s="42">
        <f t="shared" si="1"/>
        <v>37</v>
      </c>
      <c r="C46" s="66"/>
      <c r="D46" s="66"/>
      <c r="E46" s="67" t="s">
        <v>52</v>
      </c>
      <c r="F46" s="66"/>
      <c r="G46" s="39" t="str">
        <f t="shared" si="0"/>
        <v/>
      </c>
      <c r="H46" s="76"/>
      <c r="I46" s="76"/>
      <c r="J46" s="71"/>
      <c r="K46" s="72"/>
      <c r="L46" s="273"/>
      <c r="M46" s="274"/>
      <c r="N46" s="41">
        <f>Berechnungen!T46</f>
        <v>0</v>
      </c>
      <c r="O46" s="181"/>
    </row>
    <row r="47" spans="2:15" ht="18" x14ac:dyDescent="0.3">
      <c r="B47" s="42">
        <f t="shared" si="1"/>
        <v>38</v>
      </c>
      <c r="C47" s="66"/>
      <c r="D47" s="66"/>
      <c r="E47" s="67" t="s">
        <v>52</v>
      </c>
      <c r="F47" s="66"/>
      <c r="G47" s="39" t="str">
        <f t="shared" si="0"/>
        <v/>
      </c>
      <c r="H47" s="76"/>
      <c r="I47" s="76"/>
      <c r="J47" s="71"/>
      <c r="K47" s="72"/>
      <c r="L47" s="273"/>
      <c r="M47" s="274"/>
      <c r="N47" s="41">
        <f>Berechnungen!T47</f>
        <v>0</v>
      </c>
      <c r="O47" s="181"/>
    </row>
    <row r="48" spans="2:15" ht="18" x14ac:dyDescent="0.3">
      <c r="B48" s="42">
        <f t="shared" si="1"/>
        <v>39</v>
      </c>
      <c r="C48" s="66"/>
      <c r="D48" s="66"/>
      <c r="E48" s="67" t="s">
        <v>52</v>
      </c>
      <c r="F48" s="66"/>
      <c r="G48" s="39" t="str">
        <f t="shared" si="0"/>
        <v/>
      </c>
      <c r="H48" s="76"/>
      <c r="I48" s="76"/>
      <c r="J48" s="71"/>
      <c r="K48" s="72"/>
      <c r="L48" s="273"/>
      <c r="M48" s="274"/>
      <c r="N48" s="41">
        <f>Berechnungen!T48</f>
        <v>0</v>
      </c>
      <c r="O48" s="181"/>
    </row>
    <row r="49" spans="2:15" ht="18" x14ac:dyDescent="0.3">
      <c r="B49" s="42">
        <f t="shared" si="1"/>
        <v>40</v>
      </c>
      <c r="C49" s="66"/>
      <c r="D49" s="66"/>
      <c r="E49" s="67" t="s">
        <v>52</v>
      </c>
      <c r="F49" s="66"/>
      <c r="G49" s="39" t="str">
        <f t="shared" si="0"/>
        <v/>
      </c>
      <c r="H49" s="76"/>
      <c r="I49" s="76"/>
      <c r="J49" s="71"/>
      <c r="K49" s="72"/>
      <c r="L49" s="273"/>
      <c r="M49" s="274"/>
      <c r="N49" s="41">
        <f>Berechnungen!T49</f>
        <v>0</v>
      </c>
      <c r="O49" s="181"/>
    </row>
    <row r="50" spans="2:15" ht="18" x14ac:dyDescent="0.3">
      <c r="B50" s="42">
        <f t="shared" si="1"/>
        <v>41</v>
      </c>
      <c r="C50" s="66"/>
      <c r="D50" s="66"/>
      <c r="E50" s="67" t="s">
        <v>52</v>
      </c>
      <c r="F50" s="66"/>
      <c r="G50" s="39" t="str">
        <f t="shared" si="0"/>
        <v/>
      </c>
      <c r="H50" s="76"/>
      <c r="I50" s="76"/>
      <c r="J50" s="71"/>
      <c r="K50" s="72"/>
      <c r="L50" s="273"/>
      <c r="M50" s="274"/>
      <c r="N50" s="41">
        <f>Berechnungen!T50</f>
        <v>0</v>
      </c>
      <c r="O50" s="181"/>
    </row>
    <row r="51" spans="2:15" ht="18" x14ac:dyDescent="0.3">
      <c r="B51" s="42">
        <f t="shared" si="1"/>
        <v>42</v>
      </c>
      <c r="C51" s="66"/>
      <c r="D51" s="66"/>
      <c r="E51" s="67" t="s">
        <v>52</v>
      </c>
      <c r="F51" s="66"/>
      <c r="G51" s="39" t="str">
        <f t="shared" si="0"/>
        <v/>
      </c>
      <c r="H51" s="76"/>
      <c r="I51" s="76"/>
      <c r="J51" s="71"/>
      <c r="K51" s="72"/>
      <c r="L51" s="273"/>
      <c r="M51" s="274"/>
      <c r="N51" s="41">
        <f>Berechnungen!T51</f>
        <v>0</v>
      </c>
      <c r="O51" s="181"/>
    </row>
    <row r="52" spans="2:15" ht="18" x14ac:dyDescent="0.3">
      <c r="B52" s="42">
        <f t="shared" si="1"/>
        <v>43</v>
      </c>
      <c r="C52" s="66"/>
      <c r="D52" s="66"/>
      <c r="E52" s="67" t="s">
        <v>52</v>
      </c>
      <c r="F52" s="66"/>
      <c r="G52" s="39" t="str">
        <f t="shared" si="0"/>
        <v/>
      </c>
      <c r="H52" s="76"/>
      <c r="I52" s="76"/>
      <c r="J52" s="71"/>
      <c r="K52" s="72"/>
      <c r="L52" s="273"/>
      <c r="M52" s="274"/>
      <c r="N52" s="41">
        <f>Berechnungen!T52</f>
        <v>0</v>
      </c>
      <c r="O52" s="181"/>
    </row>
    <row r="53" spans="2:15" ht="18" x14ac:dyDescent="0.3">
      <c r="B53" s="42">
        <f t="shared" si="1"/>
        <v>44</v>
      </c>
      <c r="C53" s="66"/>
      <c r="D53" s="66"/>
      <c r="E53" s="67" t="s">
        <v>52</v>
      </c>
      <c r="F53" s="66"/>
      <c r="G53" s="39" t="str">
        <f t="shared" si="0"/>
        <v/>
      </c>
      <c r="H53" s="76"/>
      <c r="I53" s="76"/>
      <c r="J53" s="71"/>
      <c r="K53" s="72"/>
      <c r="L53" s="273"/>
      <c r="M53" s="274"/>
      <c r="N53" s="41">
        <f>Berechnungen!T53</f>
        <v>0</v>
      </c>
      <c r="O53" s="181"/>
    </row>
    <row r="54" spans="2:15" ht="18" x14ac:dyDescent="0.3">
      <c r="B54" s="42">
        <f t="shared" si="1"/>
        <v>45</v>
      </c>
      <c r="C54" s="66"/>
      <c r="D54" s="66"/>
      <c r="E54" s="67" t="s">
        <v>52</v>
      </c>
      <c r="F54" s="66"/>
      <c r="G54" s="39" t="str">
        <f t="shared" si="0"/>
        <v/>
      </c>
      <c r="H54" s="76"/>
      <c r="I54" s="76"/>
      <c r="J54" s="71"/>
      <c r="K54" s="72"/>
      <c r="L54" s="273"/>
      <c r="M54" s="274"/>
      <c r="N54" s="41">
        <f>Berechnungen!T54</f>
        <v>0</v>
      </c>
      <c r="O54" s="181"/>
    </row>
    <row r="55" spans="2:15" ht="18" x14ac:dyDescent="0.3">
      <c r="B55" s="42">
        <f t="shared" si="1"/>
        <v>46</v>
      </c>
      <c r="C55" s="66"/>
      <c r="D55" s="66"/>
      <c r="E55" s="67" t="s">
        <v>52</v>
      </c>
      <c r="F55" s="66"/>
      <c r="G55" s="39" t="str">
        <f t="shared" si="0"/>
        <v/>
      </c>
      <c r="H55" s="76"/>
      <c r="I55" s="76"/>
      <c r="J55" s="71"/>
      <c r="K55" s="72"/>
      <c r="L55" s="273"/>
      <c r="M55" s="274"/>
      <c r="N55" s="41">
        <f>Berechnungen!T55</f>
        <v>0</v>
      </c>
      <c r="O55" s="181"/>
    </row>
    <row r="56" spans="2:15" ht="18" x14ac:dyDescent="0.3">
      <c r="B56" s="42">
        <f t="shared" si="1"/>
        <v>47</v>
      </c>
      <c r="C56" s="66"/>
      <c r="D56" s="66"/>
      <c r="E56" s="67" t="s">
        <v>52</v>
      </c>
      <c r="F56" s="66"/>
      <c r="G56" s="39" t="str">
        <f t="shared" si="0"/>
        <v/>
      </c>
      <c r="H56" s="76"/>
      <c r="I56" s="76"/>
      <c r="J56" s="71"/>
      <c r="K56" s="72"/>
      <c r="L56" s="273"/>
      <c r="M56" s="274"/>
      <c r="N56" s="41">
        <f>Berechnungen!T56</f>
        <v>0</v>
      </c>
      <c r="O56" s="181"/>
    </row>
    <row r="57" spans="2:15" ht="18" x14ac:dyDescent="0.3">
      <c r="B57" s="42">
        <f t="shared" si="1"/>
        <v>48</v>
      </c>
      <c r="C57" s="66"/>
      <c r="D57" s="66"/>
      <c r="E57" s="67" t="s">
        <v>52</v>
      </c>
      <c r="F57" s="66"/>
      <c r="G57" s="39" t="str">
        <f t="shared" si="0"/>
        <v/>
      </c>
      <c r="H57" s="76"/>
      <c r="I57" s="76"/>
      <c r="J57" s="71"/>
      <c r="K57" s="72"/>
      <c r="L57" s="273"/>
      <c r="M57" s="274"/>
      <c r="N57" s="41">
        <f>Berechnungen!T57</f>
        <v>0</v>
      </c>
      <c r="O57" s="181"/>
    </row>
    <row r="58" spans="2:15" ht="18" x14ac:dyDescent="0.3">
      <c r="B58" s="42">
        <f t="shared" si="1"/>
        <v>49</v>
      </c>
      <c r="C58" s="66"/>
      <c r="D58" s="66"/>
      <c r="E58" s="67" t="s">
        <v>52</v>
      </c>
      <c r="F58" s="66"/>
      <c r="G58" s="39" t="str">
        <f t="shared" si="0"/>
        <v/>
      </c>
      <c r="H58" s="76"/>
      <c r="I58" s="76"/>
      <c r="J58" s="71"/>
      <c r="K58" s="72"/>
      <c r="L58" s="273"/>
      <c r="M58" s="274"/>
      <c r="N58" s="41">
        <f>Berechnungen!T58</f>
        <v>0</v>
      </c>
      <c r="O58" s="181"/>
    </row>
    <row r="59" spans="2:15" ht="18" x14ac:dyDescent="0.3">
      <c r="B59" s="42">
        <f t="shared" si="1"/>
        <v>50</v>
      </c>
      <c r="C59" s="66"/>
      <c r="D59" s="66"/>
      <c r="E59" s="67" t="s">
        <v>52</v>
      </c>
      <c r="F59" s="66"/>
      <c r="G59" s="39" t="str">
        <f t="shared" si="0"/>
        <v/>
      </c>
      <c r="H59" s="76"/>
      <c r="I59" s="76"/>
      <c r="J59" s="71"/>
      <c r="K59" s="72"/>
      <c r="L59" s="273"/>
      <c r="M59" s="274"/>
      <c r="N59" s="41">
        <f>Berechnungen!T59</f>
        <v>0</v>
      </c>
      <c r="O59" s="181"/>
    </row>
    <row r="60" spans="2:15" ht="18" x14ac:dyDescent="0.3">
      <c r="B60" s="42">
        <f t="shared" si="1"/>
        <v>51</v>
      </c>
      <c r="C60" s="66"/>
      <c r="D60" s="66"/>
      <c r="E60" s="67" t="s">
        <v>52</v>
      </c>
      <c r="F60" s="66"/>
      <c r="G60" s="39" t="str">
        <f t="shared" si="0"/>
        <v/>
      </c>
      <c r="H60" s="76"/>
      <c r="I60" s="76"/>
      <c r="J60" s="71"/>
      <c r="K60" s="72"/>
      <c r="L60" s="273"/>
      <c r="M60" s="274"/>
      <c r="N60" s="41">
        <f>Berechnungen!T60</f>
        <v>0</v>
      </c>
      <c r="O60" s="181"/>
    </row>
    <row r="61" spans="2:15" ht="18" x14ac:dyDescent="0.3">
      <c r="B61" s="42">
        <f t="shared" si="1"/>
        <v>52</v>
      </c>
      <c r="C61" s="66"/>
      <c r="D61" s="66"/>
      <c r="E61" s="67" t="s">
        <v>52</v>
      </c>
      <c r="F61" s="66"/>
      <c r="G61" s="39" t="str">
        <f t="shared" si="0"/>
        <v/>
      </c>
      <c r="H61" s="76"/>
      <c r="I61" s="76"/>
      <c r="J61" s="71"/>
      <c r="K61" s="72"/>
      <c r="L61" s="273"/>
      <c r="M61" s="274"/>
      <c r="N61" s="41">
        <f>Berechnungen!T61</f>
        <v>0</v>
      </c>
      <c r="O61" s="181"/>
    </row>
    <row r="62" spans="2:15" ht="18" x14ac:dyDescent="0.3">
      <c r="B62" s="42">
        <f t="shared" si="1"/>
        <v>53</v>
      </c>
      <c r="C62" s="66"/>
      <c r="D62" s="66"/>
      <c r="E62" s="67" t="s">
        <v>52</v>
      </c>
      <c r="F62" s="66"/>
      <c r="G62" s="39" t="str">
        <f t="shared" si="0"/>
        <v/>
      </c>
      <c r="H62" s="76"/>
      <c r="I62" s="76"/>
      <c r="J62" s="71"/>
      <c r="K62" s="72"/>
      <c r="L62" s="273"/>
      <c r="M62" s="274"/>
      <c r="N62" s="41">
        <f>Berechnungen!T62</f>
        <v>0</v>
      </c>
      <c r="O62" s="181"/>
    </row>
    <row r="63" spans="2:15" ht="18" x14ac:dyDescent="0.3">
      <c r="B63" s="42">
        <f t="shared" si="1"/>
        <v>54</v>
      </c>
      <c r="C63" s="66"/>
      <c r="D63" s="66"/>
      <c r="E63" s="67" t="s">
        <v>52</v>
      </c>
      <c r="F63" s="66"/>
      <c r="G63" s="39" t="str">
        <f t="shared" si="0"/>
        <v/>
      </c>
      <c r="H63" s="76"/>
      <c r="I63" s="76"/>
      <c r="J63" s="71"/>
      <c r="K63" s="72"/>
      <c r="L63" s="273"/>
      <c r="M63" s="274"/>
      <c r="N63" s="41">
        <f>Berechnungen!T63</f>
        <v>0</v>
      </c>
      <c r="O63" s="181"/>
    </row>
    <row r="64" spans="2:15" ht="18" x14ac:dyDescent="0.3">
      <c r="B64" s="42">
        <f t="shared" si="1"/>
        <v>55</v>
      </c>
      <c r="C64" s="66"/>
      <c r="D64" s="66"/>
      <c r="E64" s="67" t="s">
        <v>52</v>
      </c>
      <c r="F64" s="66"/>
      <c r="G64" s="39" t="str">
        <f t="shared" si="0"/>
        <v/>
      </c>
      <c r="H64" s="76"/>
      <c r="I64" s="76"/>
      <c r="J64" s="71"/>
      <c r="K64" s="72"/>
      <c r="L64" s="273"/>
      <c r="M64" s="274"/>
      <c r="N64" s="41">
        <f>Berechnungen!T64</f>
        <v>0</v>
      </c>
      <c r="O64" s="181"/>
    </row>
    <row r="65" spans="2:15" ht="18" x14ac:dyDescent="0.3">
      <c r="B65" s="42">
        <f t="shared" si="1"/>
        <v>56</v>
      </c>
      <c r="C65" s="66"/>
      <c r="D65" s="66"/>
      <c r="E65" s="67" t="s">
        <v>52</v>
      </c>
      <c r="F65" s="66"/>
      <c r="G65" s="39" t="str">
        <f t="shared" si="0"/>
        <v/>
      </c>
      <c r="H65" s="76"/>
      <c r="I65" s="76"/>
      <c r="J65" s="71"/>
      <c r="K65" s="72"/>
      <c r="L65" s="273"/>
      <c r="M65" s="274"/>
      <c r="N65" s="41">
        <f>Berechnungen!T65</f>
        <v>0</v>
      </c>
      <c r="O65" s="181"/>
    </row>
    <row r="66" spans="2:15" ht="18" x14ac:dyDescent="0.3">
      <c r="B66" s="42">
        <f t="shared" si="1"/>
        <v>57</v>
      </c>
      <c r="C66" s="66"/>
      <c r="D66" s="66"/>
      <c r="E66" s="67" t="s">
        <v>52</v>
      </c>
      <c r="F66" s="66"/>
      <c r="G66" s="39" t="str">
        <f t="shared" si="0"/>
        <v/>
      </c>
      <c r="H66" s="76"/>
      <c r="I66" s="76"/>
      <c r="J66" s="71"/>
      <c r="K66" s="72"/>
      <c r="L66" s="273"/>
      <c r="M66" s="274"/>
      <c r="N66" s="41">
        <f>Berechnungen!T66</f>
        <v>0</v>
      </c>
      <c r="O66" s="181"/>
    </row>
    <row r="67" spans="2:15" ht="18" x14ac:dyDescent="0.3">
      <c r="B67" s="42">
        <f t="shared" si="1"/>
        <v>58</v>
      </c>
      <c r="C67" s="66"/>
      <c r="D67" s="66"/>
      <c r="E67" s="67" t="s">
        <v>52</v>
      </c>
      <c r="F67" s="66"/>
      <c r="G67" s="39" t="str">
        <f t="shared" si="0"/>
        <v/>
      </c>
      <c r="H67" s="76"/>
      <c r="I67" s="76"/>
      <c r="J67" s="71"/>
      <c r="K67" s="72"/>
      <c r="L67" s="273"/>
      <c r="M67" s="274"/>
      <c r="N67" s="41">
        <f>Berechnungen!T67</f>
        <v>0</v>
      </c>
      <c r="O67" s="181"/>
    </row>
    <row r="68" spans="2:15" ht="18" x14ac:dyDescent="0.3">
      <c r="B68" s="42">
        <f t="shared" si="1"/>
        <v>59</v>
      </c>
      <c r="C68" s="66"/>
      <c r="D68" s="66"/>
      <c r="E68" s="67" t="s">
        <v>52</v>
      </c>
      <c r="F68" s="66"/>
      <c r="G68" s="39" t="str">
        <f t="shared" si="0"/>
        <v/>
      </c>
      <c r="H68" s="76"/>
      <c r="I68" s="76"/>
      <c r="J68" s="71"/>
      <c r="K68" s="72"/>
      <c r="L68" s="273"/>
      <c r="M68" s="274"/>
      <c r="N68" s="41">
        <f>Berechnungen!T68</f>
        <v>0</v>
      </c>
      <c r="O68" s="181"/>
    </row>
    <row r="69" spans="2:15" ht="18" x14ac:dyDescent="0.3">
      <c r="B69" s="42">
        <f t="shared" si="1"/>
        <v>60</v>
      </c>
      <c r="C69" s="66"/>
      <c r="D69" s="66"/>
      <c r="E69" s="67" t="s">
        <v>52</v>
      </c>
      <c r="F69" s="66"/>
      <c r="G69" s="39" t="str">
        <f t="shared" si="0"/>
        <v/>
      </c>
      <c r="H69" s="76"/>
      <c r="I69" s="76"/>
      <c r="J69" s="71"/>
      <c r="K69" s="72"/>
      <c r="L69" s="273"/>
      <c r="M69" s="274"/>
      <c r="N69" s="41">
        <f>Berechnungen!T69</f>
        <v>0</v>
      </c>
      <c r="O69" s="181"/>
    </row>
    <row r="70" spans="2:15" ht="18" x14ac:dyDescent="0.3">
      <c r="B70" s="42">
        <f t="shared" si="1"/>
        <v>61</v>
      </c>
      <c r="C70" s="66"/>
      <c r="D70" s="66"/>
      <c r="E70" s="67" t="s">
        <v>52</v>
      </c>
      <c r="F70" s="66"/>
      <c r="G70" s="39" t="str">
        <f t="shared" si="0"/>
        <v/>
      </c>
      <c r="H70" s="76"/>
      <c r="I70" s="76"/>
      <c r="J70" s="71"/>
      <c r="K70" s="72"/>
      <c r="L70" s="273"/>
      <c r="M70" s="274"/>
      <c r="N70" s="41">
        <f>Berechnungen!T70</f>
        <v>0</v>
      </c>
      <c r="O70" s="181"/>
    </row>
    <row r="71" spans="2:15" ht="18" x14ac:dyDescent="0.3">
      <c r="B71" s="42">
        <f t="shared" si="1"/>
        <v>62</v>
      </c>
      <c r="C71" s="66"/>
      <c r="D71" s="66"/>
      <c r="E71" s="67" t="s">
        <v>52</v>
      </c>
      <c r="F71" s="66"/>
      <c r="G71" s="39" t="str">
        <f t="shared" si="0"/>
        <v/>
      </c>
      <c r="H71" s="76"/>
      <c r="I71" s="76"/>
      <c r="J71" s="71"/>
      <c r="K71" s="72"/>
      <c r="L71" s="273"/>
      <c r="M71" s="274"/>
      <c r="N71" s="41">
        <f>Berechnungen!T71</f>
        <v>0</v>
      </c>
      <c r="O71" s="181"/>
    </row>
    <row r="72" spans="2:15" ht="18" x14ac:dyDescent="0.3">
      <c r="B72" s="42">
        <f t="shared" si="1"/>
        <v>63</v>
      </c>
      <c r="C72" s="66"/>
      <c r="D72" s="66"/>
      <c r="E72" s="67" t="s">
        <v>52</v>
      </c>
      <c r="F72" s="66"/>
      <c r="G72" s="39" t="str">
        <f t="shared" si="0"/>
        <v/>
      </c>
      <c r="H72" s="76"/>
      <c r="I72" s="76"/>
      <c r="J72" s="71"/>
      <c r="K72" s="72"/>
      <c r="L72" s="273"/>
      <c r="M72" s="274"/>
      <c r="N72" s="41">
        <f>Berechnungen!T72</f>
        <v>0</v>
      </c>
      <c r="O72" s="181"/>
    </row>
    <row r="73" spans="2:15" ht="18" x14ac:dyDescent="0.3">
      <c r="B73" s="42">
        <f t="shared" si="1"/>
        <v>64</v>
      </c>
      <c r="C73" s="66"/>
      <c r="D73" s="66"/>
      <c r="E73" s="67" t="s">
        <v>52</v>
      </c>
      <c r="F73" s="66"/>
      <c r="G73" s="39" t="str">
        <f t="shared" ref="G73:G109" si="2">IF(F73="","",DATEDIF(F73,$A$1,"Y"))</f>
        <v/>
      </c>
      <c r="H73" s="76"/>
      <c r="I73" s="76"/>
      <c r="J73" s="71"/>
      <c r="K73" s="72"/>
      <c r="L73" s="273"/>
      <c r="M73" s="274"/>
      <c r="N73" s="41">
        <f>Berechnungen!T73</f>
        <v>0</v>
      </c>
      <c r="O73" s="181"/>
    </row>
    <row r="74" spans="2:15" ht="18" x14ac:dyDescent="0.3">
      <c r="B74" s="42">
        <f t="shared" si="1"/>
        <v>65</v>
      </c>
      <c r="C74" s="66"/>
      <c r="D74" s="66"/>
      <c r="E74" s="67" t="s">
        <v>52</v>
      </c>
      <c r="F74" s="66"/>
      <c r="G74" s="39" t="str">
        <f t="shared" si="2"/>
        <v/>
      </c>
      <c r="H74" s="76"/>
      <c r="I74" s="76"/>
      <c r="J74" s="71"/>
      <c r="K74" s="72"/>
      <c r="L74" s="273"/>
      <c r="M74" s="274"/>
      <c r="N74" s="41">
        <f>Berechnungen!T74</f>
        <v>0</v>
      </c>
      <c r="O74" s="181"/>
    </row>
    <row r="75" spans="2:15" ht="18" x14ac:dyDescent="0.3">
      <c r="B75" s="42">
        <f t="shared" si="1"/>
        <v>66</v>
      </c>
      <c r="C75" s="66"/>
      <c r="D75" s="66"/>
      <c r="E75" s="67" t="s">
        <v>52</v>
      </c>
      <c r="F75" s="66"/>
      <c r="G75" s="39" t="str">
        <f t="shared" si="2"/>
        <v/>
      </c>
      <c r="H75" s="76"/>
      <c r="I75" s="76"/>
      <c r="J75" s="71"/>
      <c r="K75" s="72"/>
      <c r="L75" s="273"/>
      <c r="M75" s="274"/>
      <c r="N75" s="41">
        <f>Berechnungen!T75</f>
        <v>0</v>
      </c>
      <c r="O75" s="181"/>
    </row>
    <row r="76" spans="2:15" ht="18" x14ac:dyDescent="0.3">
      <c r="B76" s="42">
        <f t="shared" ref="B76:B84" si="3">B75+1</f>
        <v>67</v>
      </c>
      <c r="C76" s="66"/>
      <c r="D76" s="66"/>
      <c r="E76" s="67" t="s">
        <v>52</v>
      </c>
      <c r="F76" s="66"/>
      <c r="G76" s="39" t="str">
        <f t="shared" si="2"/>
        <v/>
      </c>
      <c r="H76" s="76"/>
      <c r="I76" s="76"/>
      <c r="J76" s="71"/>
      <c r="K76" s="72"/>
      <c r="L76" s="273"/>
      <c r="M76" s="274"/>
      <c r="N76" s="41">
        <f>Berechnungen!T76</f>
        <v>0</v>
      </c>
      <c r="O76" s="181"/>
    </row>
    <row r="77" spans="2:15" ht="18" x14ac:dyDescent="0.3">
      <c r="B77" s="42">
        <f t="shared" si="3"/>
        <v>68</v>
      </c>
      <c r="C77" s="66"/>
      <c r="D77" s="66"/>
      <c r="E77" s="67" t="s">
        <v>52</v>
      </c>
      <c r="F77" s="66"/>
      <c r="G77" s="39" t="str">
        <f t="shared" si="2"/>
        <v/>
      </c>
      <c r="H77" s="76"/>
      <c r="I77" s="76"/>
      <c r="J77" s="71"/>
      <c r="K77" s="72"/>
      <c r="L77" s="273"/>
      <c r="M77" s="274"/>
      <c r="N77" s="41">
        <f>Berechnungen!T77</f>
        <v>0</v>
      </c>
      <c r="O77" s="181"/>
    </row>
    <row r="78" spans="2:15" ht="18" x14ac:dyDescent="0.3">
      <c r="B78" s="42">
        <f t="shared" si="3"/>
        <v>69</v>
      </c>
      <c r="C78" s="66"/>
      <c r="D78" s="66"/>
      <c r="E78" s="67" t="s">
        <v>52</v>
      </c>
      <c r="F78" s="66"/>
      <c r="G78" s="39" t="str">
        <f t="shared" si="2"/>
        <v/>
      </c>
      <c r="H78" s="76"/>
      <c r="I78" s="76"/>
      <c r="J78" s="71"/>
      <c r="K78" s="72"/>
      <c r="L78" s="273"/>
      <c r="M78" s="274"/>
      <c r="N78" s="41">
        <f>Berechnungen!T78</f>
        <v>0</v>
      </c>
      <c r="O78" s="181"/>
    </row>
    <row r="79" spans="2:15" ht="18" x14ac:dyDescent="0.3">
      <c r="B79" s="42">
        <f t="shared" si="3"/>
        <v>70</v>
      </c>
      <c r="C79" s="66"/>
      <c r="D79" s="66"/>
      <c r="E79" s="67" t="s">
        <v>52</v>
      </c>
      <c r="F79" s="66"/>
      <c r="G79" s="39" t="str">
        <f t="shared" si="2"/>
        <v/>
      </c>
      <c r="H79" s="76"/>
      <c r="I79" s="76"/>
      <c r="J79" s="71"/>
      <c r="K79" s="72"/>
      <c r="L79" s="273"/>
      <c r="M79" s="274"/>
      <c r="N79" s="41">
        <f>Berechnungen!T79</f>
        <v>0</v>
      </c>
      <c r="O79" s="181"/>
    </row>
    <row r="80" spans="2:15" ht="18" x14ac:dyDescent="0.3">
      <c r="B80" s="42">
        <f t="shared" si="3"/>
        <v>71</v>
      </c>
      <c r="C80" s="66"/>
      <c r="D80" s="66"/>
      <c r="E80" s="67" t="s">
        <v>52</v>
      </c>
      <c r="F80" s="66"/>
      <c r="G80" s="39" t="str">
        <f t="shared" si="2"/>
        <v/>
      </c>
      <c r="H80" s="76"/>
      <c r="I80" s="76"/>
      <c r="J80" s="71"/>
      <c r="K80" s="72"/>
      <c r="L80" s="273"/>
      <c r="M80" s="274"/>
      <c r="N80" s="41">
        <f>Berechnungen!T80</f>
        <v>0</v>
      </c>
      <c r="O80" s="181"/>
    </row>
    <row r="81" spans="2:15" ht="18" x14ac:dyDescent="0.3">
      <c r="B81" s="42">
        <f t="shared" si="3"/>
        <v>72</v>
      </c>
      <c r="C81" s="66"/>
      <c r="D81" s="66"/>
      <c r="E81" s="67" t="s">
        <v>52</v>
      </c>
      <c r="F81" s="66"/>
      <c r="G81" s="39" t="str">
        <f t="shared" si="2"/>
        <v/>
      </c>
      <c r="H81" s="76"/>
      <c r="I81" s="76"/>
      <c r="J81" s="71"/>
      <c r="K81" s="72"/>
      <c r="L81" s="273"/>
      <c r="M81" s="274"/>
      <c r="N81" s="41">
        <f>Berechnungen!T81</f>
        <v>0</v>
      </c>
      <c r="O81" s="181"/>
    </row>
    <row r="82" spans="2:15" ht="18" x14ac:dyDescent="0.3">
      <c r="B82" s="42">
        <f t="shared" si="3"/>
        <v>73</v>
      </c>
      <c r="C82" s="66"/>
      <c r="D82" s="66"/>
      <c r="E82" s="67" t="s">
        <v>52</v>
      </c>
      <c r="F82" s="66"/>
      <c r="G82" s="39" t="str">
        <f t="shared" si="2"/>
        <v/>
      </c>
      <c r="H82" s="76"/>
      <c r="I82" s="76"/>
      <c r="J82" s="71"/>
      <c r="K82" s="72"/>
      <c r="L82" s="273"/>
      <c r="M82" s="274"/>
      <c r="N82" s="41">
        <f>Berechnungen!T82</f>
        <v>0</v>
      </c>
      <c r="O82" s="181"/>
    </row>
    <row r="83" spans="2:15" ht="18" x14ac:dyDescent="0.3">
      <c r="B83" s="42">
        <f t="shared" si="3"/>
        <v>74</v>
      </c>
      <c r="C83" s="66"/>
      <c r="D83" s="66"/>
      <c r="E83" s="67" t="s">
        <v>52</v>
      </c>
      <c r="F83" s="66"/>
      <c r="G83" s="39" t="str">
        <f t="shared" si="2"/>
        <v/>
      </c>
      <c r="H83" s="76"/>
      <c r="I83" s="76"/>
      <c r="J83" s="71"/>
      <c r="K83" s="72"/>
      <c r="L83" s="273"/>
      <c r="M83" s="274"/>
      <c r="N83" s="41">
        <f>Berechnungen!T83</f>
        <v>0</v>
      </c>
      <c r="O83" s="181"/>
    </row>
    <row r="84" spans="2:15" ht="18" x14ac:dyDescent="0.3">
      <c r="B84" s="42">
        <f t="shared" si="3"/>
        <v>75</v>
      </c>
      <c r="C84" s="66"/>
      <c r="D84" s="66"/>
      <c r="E84" s="67" t="s">
        <v>52</v>
      </c>
      <c r="F84" s="66"/>
      <c r="G84" s="39" t="str">
        <f t="shared" si="2"/>
        <v/>
      </c>
      <c r="H84" s="76"/>
      <c r="I84" s="76"/>
      <c r="J84" s="71"/>
      <c r="K84" s="72"/>
      <c r="L84" s="273"/>
      <c r="M84" s="274"/>
      <c r="N84" s="41">
        <f>Berechnungen!T84</f>
        <v>0</v>
      </c>
      <c r="O84" s="181"/>
    </row>
    <row r="85" spans="2:15" ht="18" x14ac:dyDescent="0.3">
      <c r="B85" s="42">
        <f>B84+1</f>
        <v>76</v>
      </c>
      <c r="C85" s="66"/>
      <c r="D85" s="66"/>
      <c r="E85" s="67" t="s">
        <v>52</v>
      </c>
      <c r="F85" s="66"/>
      <c r="G85" s="39" t="str">
        <f t="shared" si="2"/>
        <v/>
      </c>
      <c r="H85" s="76"/>
      <c r="I85" s="76"/>
      <c r="J85" s="71"/>
      <c r="K85" s="72"/>
      <c r="L85" s="273"/>
      <c r="M85" s="274"/>
      <c r="N85" s="41">
        <f>Berechnungen!T85</f>
        <v>0</v>
      </c>
      <c r="O85" s="181"/>
    </row>
    <row r="86" spans="2:15" ht="18" x14ac:dyDescent="0.3">
      <c r="B86" s="42">
        <f>B85+1</f>
        <v>77</v>
      </c>
      <c r="C86" s="66"/>
      <c r="D86" s="66"/>
      <c r="E86" s="67" t="s">
        <v>52</v>
      </c>
      <c r="F86" s="66"/>
      <c r="G86" s="39" t="str">
        <f t="shared" si="2"/>
        <v/>
      </c>
      <c r="H86" s="76"/>
      <c r="I86" s="76"/>
      <c r="J86" s="71"/>
      <c r="K86" s="72"/>
      <c r="L86" s="273"/>
      <c r="M86" s="274"/>
      <c r="N86" s="41">
        <f>Berechnungen!T86</f>
        <v>0</v>
      </c>
      <c r="O86" s="181"/>
    </row>
    <row r="87" spans="2:15" ht="18" x14ac:dyDescent="0.3">
      <c r="B87" s="42">
        <f t="shared" ref="B87:B100" si="4">B86+1</f>
        <v>78</v>
      </c>
      <c r="C87" s="66"/>
      <c r="D87" s="66"/>
      <c r="E87" s="67" t="s">
        <v>52</v>
      </c>
      <c r="F87" s="66"/>
      <c r="G87" s="39" t="str">
        <f t="shared" si="2"/>
        <v/>
      </c>
      <c r="H87" s="76"/>
      <c r="I87" s="76"/>
      <c r="J87" s="71"/>
      <c r="K87" s="72"/>
      <c r="L87" s="273"/>
      <c r="M87" s="274"/>
      <c r="N87" s="41">
        <f>Berechnungen!T87</f>
        <v>0</v>
      </c>
      <c r="O87" s="181"/>
    </row>
    <row r="88" spans="2:15" ht="18" x14ac:dyDescent="0.3">
      <c r="B88" s="42">
        <f t="shared" si="4"/>
        <v>79</v>
      </c>
      <c r="C88" s="66"/>
      <c r="D88" s="66"/>
      <c r="E88" s="67" t="s">
        <v>52</v>
      </c>
      <c r="F88" s="66"/>
      <c r="G88" s="39" t="str">
        <f t="shared" si="2"/>
        <v/>
      </c>
      <c r="H88" s="76"/>
      <c r="I88" s="76"/>
      <c r="J88" s="71"/>
      <c r="K88" s="72"/>
      <c r="L88" s="273"/>
      <c r="M88" s="274"/>
      <c r="N88" s="41">
        <f>Berechnungen!T88</f>
        <v>0</v>
      </c>
      <c r="O88" s="181"/>
    </row>
    <row r="89" spans="2:15" ht="18" x14ac:dyDescent="0.3">
      <c r="B89" s="42">
        <f t="shared" si="4"/>
        <v>80</v>
      </c>
      <c r="C89" s="66"/>
      <c r="D89" s="66"/>
      <c r="E89" s="67" t="s">
        <v>52</v>
      </c>
      <c r="F89" s="66"/>
      <c r="G89" s="39" t="str">
        <f t="shared" si="2"/>
        <v/>
      </c>
      <c r="H89" s="76"/>
      <c r="I89" s="76"/>
      <c r="J89" s="71"/>
      <c r="K89" s="72"/>
      <c r="L89" s="273"/>
      <c r="M89" s="274"/>
      <c r="N89" s="41">
        <f>Berechnungen!T89</f>
        <v>0</v>
      </c>
      <c r="O89" s="181"/>
    </row>
    <row r="90" spans="2:15" ht="18" x14ac:dyDescent="0.3">
      <c r="B90" s="42">
        <f t="shared" si="4"/>
        <v>81</v>
      </c>
      <c r="C90" s="66"/>
      <c r="D90" s="66"/>
      <c r="E90" s="67" t="s">
        <v>52</v>
      </c>
      <c r="F90" s="66"/>
      <c r="G90" s="39" t="str">
        <f t="shared" si="2"/>
        <v/>
      </c>
      <c r="H90" s="76"/>
      <c r="I90" s="76"/>
      <c r="J90" s="71"/>
      <c r="K90" s="72"/>
      <c r="L90" s="273"/>
      <c r="M90" s="274"/>
      <c r="N90" s="41">
        <f>Berechnungen!T90</f>
        <v>0</v>
      </c>
      <c r="O90" s="181"/>
    </row>
    <row r="91" spans="2:15" ht="18" x14ac:dyDescent="0.3">
      <c r="B91" s="42">
        <f t="shared" si="4"/>
        <v>82</v>
      </c>
      <c r="C91" s="66"/>
      <c r="D91" s="66"/>
      <c r="E91" s="67" t="s">
        <v>52</v>
      </c>
      <c r="F91" s="66"/>
      <c r="G91" s="39" t="str">
        <f t="shared" si="2"/>
        <v/>
      </c>
      <c r="H91" s="76"/>
      <c r="I91" s="76"/>
      <c r="J91" s="71"/>
      <c r="K91" s="72"/>
      <c r="L91" s="273"/>
      <c r="M91" s="274"/>
      <c r="N91" s="41">
        <f>Berechnungen!T91</f>
        <v>0</v>
      </c>
      <c r="O91" s="181"/>
    </row>
    <row r="92" spans="2:15" ht="18" x14ac:dyDescent="0.3">
      <c r="B92" s="42">
        <f t="shared" si="4"/>
        <v>83</v>
      </c>
      <c r="C92" s="66"/>
      <c r="D92" s="66"/>
      <c r="E92" s="67" t="s">
        <v>52</v>
      </c>
      <c r="F92" s="66"/>
      <c r="G92" s="39" t="str">
        <f t="shared" si="2"/>
        <v/>
      </c>
      <c r="H92" s="76"/>
      <c r="I92" s="76"/>
      <c r="J92" s="71"/>
      <c r="K92" s="72"/>
      <c r="L92" s="273"/>
      <c r="M92" s="274"/>
      <c r="N92" s="41">
        <f>Berechnungen!T92</f>
        <v>0</v>
      </c>
      <c r="O92" s="181"/>
    </row>
    <row r="93" spans="2:15" ht="18" x14ac:dyDescent="0.3">
      <c r="B93" s="42">
        <f t="shared" si="4"/>
        <v>84</v>
      </c>
      <c r="C93" s="66"/>
      <c r="D93" s="66"/>
      <c r="E93" s="67" t="s">
        <v>52</v>
      </c>
      <c r="F93" s="66"/>
      <c r="G93" s="39" t="str">
        <f t="shared" si="2"/>
        <v/>
      </c>
      <c r="H93" s="76"/>
      <c r="I93" s="76"/>
      <c r="J93" s="71"/>
      <c r="K93" s="72"/>
      <c r="L93" s="273"/>
      <c r="M93" s="274"/>
      <c r="N93" s="41">
        <f>Berechnungen!T93</f>
        <v>0</v>
      </c>
      <c r="O93" s="181"/>
    </row>
    <row r="94" spans="2:15" ht="18" x14ac:dyDescent="0.3">
      <c r="B94" s="42">
        <f t="shared" si="4"/>
        <v>85</v>
      </c>
      <c r="C94" s="66"/>
      <c r="D94" s="66"/>
      <c r="E94" s="67" t="s">
        <v>52</v>
      </c>
      <c r="F94" s="66"/>
      <c r="G94" s="39" t="str">
        <f t="shared" si="2"/>
        <v/>
      </c>
      <c r="H94" s="76"/>
      <c r="I94" s="76"/>
      <c r="J94" s="71"/>
      <c r="K94" s="72"/>
      <c r="L94" s="273"/>
      <c r="M94" s="274"/>
      <c r="N94" s="41">
        <f>Berechnungen!T94</f>
        <v>0</v>
      </c>
      <c r="O94" s="181"/>
    </row>
    <row r="95" spans="2:15" ht="18" x14ac:dyDescent="0.3">
      <c r="B95" s="42">
        <f t="shared" si="4"/>
        <v>86</v>
      </c>
      <c r="C95" s="66"/>
      <c r="D95" s="66"/>
      <c r="E95" s="67" t="s">
        <v>52</v>
      </c>
      <c r="F95" s="66"/>
      <c r="G95" s="39" t="str">
        <f t="shared" si="2"/>
        <v/>
      </c>
      <c r="H95" s="76"/>
      <c r="I95" s="76"/>
      <c r="J95" s="71"/>
      <c r="K95" s="72"/>
      <c r="L95" s="273"/>
      <c r="M95" s="274"/>
      <c r="N95" s="41">
        <f>Berechnungen!T95</f>
        <v>0</v>
      </c>
      <c r="O95" s="181"/>
    </row>
    <row r="96" spans="2:15" ht="18" x14ac:dyDescent="0.3">
      <c r="B96" s="42">
        <f t="shared" si="4"/>
        <v>87</v>
      </c>
      <c r="C96" s="66"/>
      <c r="D96" s="66"/>
      <c r="E96" s="67" t="s">
        <v>52</v>
      </c>
      <c r="F96" s="66"/>
      <c r="G96" s="39" t="str">
        <f t="shared" si="2"/>
        <v/>
      </c>
      <c r="H96" s="76"/>
      <c r="I96" s="76"/>
      <c r="J96" s="71"/>
      <c r="K96" s="72"/>
      <c r="L96" s="273"/>
      <c r="M96" s="274"/>
      <c r="N96" s="41">
        <f>Berechnungen!T96</f>
        <v>0</v>
      </c>
      <c r="O96" s="181"/>
    </row>
    <row r="97" spans="2:15" ht="18" x14ac:dyDescent="0.3">
      <c r="B97" s="42">
        <f t="shared" si="4"/>
        <v>88</v>
      </c>
      <c r="C97" s="66"/>
      <c r="D97" s="66"/>
      <c r="E97" s="67" t="s">
        <v>52</v>
      </c>
      <c r="F97" s="66"/>
      <c r="G97" s="39" t="str">
        <f t="shared" si="2"/>
        <v/>
      </c>
      <c r="H97" s="76"/>
      <c r="I97" s="76"/>
      <c r="J97" s="71"/>
      <c r="K97" s="72"/>
      <c r="L97" s="273"/>
      <c r="M97" s="274"/>
      <c r="N97" s="41">
        <f>Berechnungen!T97</f>
        <v>0</v>
      </c>
      <c r="O97" s="181"/>
    </row>
    <row r="98" spans="2:15" ht="18" x14ac:dyDescent="0.3">
      <c r="B98" s="42">
        <f t="shared" si="4"/>
        <v>89</v>
      </c>
      <c r="C98" s="66"/>
      <c r="D98" s="66"/>
      <c r="E98" s="67" t="s">
        <v>52</v>
      </c>
      <c r="F98" s="66"/>
      <c r="G98" s="39" t="str">
        <f t="shared" si="2"/>
        <v/>
      </c>
      <c r="H98" s="76"/>
      <c r="I98" s="76"/>
      <c r="J98" s="71"/>
      <c r="K98" s="72"/>
      <c r="L98" s="273"/>
      <c r="M98" s="274"/>
      <c r="N98" s="41">
        <f>Berechnungen!T98</f>
        <v>0</v>
      </c>
      <c r="O98" s="181"/>
    </row>
    <row r="99" spans="2:15" ht="18" x14ac:dyDescent="0.3">
      <c r="B99" s="42">
        <f t="shared" si="4"/>
        <v>90</v>
      </c>
      <c r="C99" s="66"/>
      <c r="D99" s="66"/>
      <c r="E99" s="67" t="s">
        <v>52</v>
      </c>
      <c r="F99" s="66"/>
      <c r="G99" s="39" t="str">
        <f t="shared" si="2"/>
        <v/>
      </c>
      <c r="H99" s="76"/>
      <c r="I99" s="76"/>
      <c r="J99" s="71"/>
      <c r="K99" s="72"/>
      <c r="L99" s="273"/>
      <c r="M99" s="274"/>
      <c r="N99" s="41">
        <f>Berechnungen!T99</f>
        <v>0</v>
      </c>
      <c r="O99" s="181"/>
    </row>
    <row r="100" spans="2:15" ht="18" x14ac:dyDescent="0.3">
      <c r="B100" s="42">
        <f t="shared" si="4"/>
        <v>91</v>
      </c>
      <c r="C100" s="66"/>
      <c r="D100" s="66"/>
      <c r="E100" s="67" t="s">
        <v>52</v>
      </c>
      <c r="F100" s="66"/>
      <c r="G100" s="39" t="str">
        <f t="shared" si="2"/>
        <v/>
      </c>
      <c r="H100" s="76"/>
      <c r="I100" s="76"/>
      <c r="J100" s="71"/>
      <c r="K100" s="72"/>
      <c r="L100" s="273"/>
      <c r="M100" s="274"/>
      <c r="N100" s="41">
        <f>Berechnungen!T100</f>
        <v>0</v>
      </c>
      <c r="O100" s="181"/>
    </row>
    <row r="101" spans="2:15" ht="18" x14ac:dyDescent="0.3">
      <c r="B101" s="42">
        <f>B100+1</f>
        <v>92</v>
      </c>
      <c r="C101" s="66"/>
      <c r="D101" s="66"/>
      <c r="E101" s="67" t="s">
        <v>52</v>
      </c>
      <c r="F101" s="66"/>
      <c r="G101" s="39" t="str">
        <f t="shared" si="2"/>
        <v/>
      </c>
      <c r="H101" s="76"/>
      <c r="I101" s="76"/>
      <c r="J101" s="71"/>
      <c r="K101" s="72"/>
      <c r="L101" s="273"/>
      <c r="M101" s="274"/>
      <c r="N101" s="41">
        <f>Berechnungen!T101</f>
        <v>0</v>
      </c>
      <c r="O101" s="181"/>
    </row>
    <row r="102" spans="2:15" ht="18" x14ac:dyDescent="0.3">
      <c r="B102" s="42">
        <f>B101+1</f>
        <v>93</v>
      </c>
      <c r="C102" s="66"/>
      <c r="D102" s="66"/>
      <c r="E102" s="67" t="s">
        <v>52</v>
      </c>
      <c r="F102" s="66"/>
      <c r="G102" s="39" t="str">
        <f t="shared" si="2"/>
        <v/>
      </c>
      <c r="H102" s="76"/>
      <c r="I102" s="76"/>
      <c r="J102" s="71"/>
      <c r="K102" s="72"/>
      <c r="L102" s="273"/>
      <c r="M102" s="274"/>
      <c r="N102" s="41">
        <f>Berechnungen!T102</f>
        <v>0</v>
      </c>
      <c r="O102" s="181"/>
    </row>
    <row r="103" spans="2:15" ht="18" x14ac:dyDescent="0.3">
      <c r="B103" s="42">
        <f t="shared" ref="B103:B109" si="5">B102+1</f>
        <v>94</v>
      </c>
      <c r="C103" s="66"/>
      <c r="D103" s="66"/>
      <c r="E103" s="67" t="s">
        <v>52</v>
      </c>
      <c r="F103" s="66"/>
      <c r="G103" s="39" t="str">
        <f t="shared" si="2"/>
        <v/>
      </c>
      <c r="H103" s="76"/>
      <c r="I103" s="76"/>
      <c r="J103" s="71"/>
      <c r="K103" s="72"/>
      <c r="L103" s="273"/>
      <c r="M103" s="274"/>
      <c r="N103" s="41">
        <f>Berechnungen!T103</f>
        <v>0</v>
      </c>
      <c r="O103" s="181"/>
    </row>
    <row r="104" spans="2:15" ht="18" x14ac:dyDescent="0.3">
      <c r="B104" s="42">
        <f t="shared" si="5"/>
        <v>95</v>
      </c>
      <c r="C104" s="66"/>
      <c r="D104" s="66"/>
      <c r="E104" s="67" t="s">
        <v>52</v>
      </c>
      <c r="F104" s="66"/>
      <c r="G104" s="39" t="str">
        <f t="shared" si="2"/>
        <v/>
      </c>
      <c r="H104" s="76"/>
      <c r="I104" s="76"/>
      <c r="J104" s="71"/>
      <c r="K104" s="72"/>
      <c r="L104" s="273"/>
      <c r="M104" s="274"/>
      <c r="N104" s="41">
        <f>Berechnungen!T104</f>
        <v>0</v>
      </c>
      <c r="O104" s="181"/>
    </row>
    <row r="105" spans="2:15" ht="18" x14ac:dyDescent="0.3">
      <c r="B105" s="42">
        <f t="shared" si="5"/>
        <v>96</v>
      </c>
      <c r="C105" s="66"/>
      <c r="D105" s="66"/>
      <c r="E105" s="67" t="s">
        <v>52</v>
      </c>
      <c r="F105" s="66"/>
      <c r="G105" s="39" t="str">
        <f t="shared" si="2"/>
        <v/>
      </c>
      <c r="H105" s="76"/>
      <c r="I105" s="76"/>
      <c r="J105" s="71"/>
      <c r="K105" s="72"/>
      <c r="L105" s="273"/>
      <c r="M105" s="274"/>
      <c r="N105" s="41">
        <f>Berechnungen!T105</f>
        <v>0</v>
      </c>
      <c r="O105" s="181"/>
    </row>
    <row r="106" spans="2:15" ht="18" x14ac:dyDescent="0.3">
      <c r="B106" s="42">
        <f t="shared" si="5"/>
        <v>97</v>
      </c>
      <c r="C106" s="66"/>
      <c r="D106" s="66"/>
      <c r="E106" s="67" t="s">
        <v>52</v>
      </c>
      <c r="F106" s="66"/>
      <c r="G106" s="39" t="str">
        <f t="shared" si="2"/>
        <v/>
      </c>
      <c r="H106" s="76"/>
      <c r="I106" s="76"/>
      <c r="J106" s="71"/>
      <c r="K106" s="72"/>
      <c r="L106" s="273"/>
      <c r="M106" s="274"/>
      <c r="N106" s="41">
        <f>Berechnungen!T106</f>
        <v>0</v>
      </c>
      <c r="O106" s="181"/>
    </row>
    <row r="107" spans="2:15" ht="18" x14ac:dyDescent="0.3">
      <c r="B107" s="42">
        <f t="shared" si="5"/>
        <v>98</v>
      </c>
      <c r="C107" s="66"/>
      <c r="D107" s="66"/>
      <c r="E107" s="67" t="s">
        <v>52</v>
      </c>
      <c r="F107" s="66"/>
      <c r="G107" s="39" t="str">
        <f t="shared" si="2"/>
        <v/>
      </c>
      <c r="H107" s="76"/>
      <c r="I107" s="76"/>
      <c r="J107" s="71"/>
      <c r="K107" s="72"/>
      <c r="L107" s="273"/>
      <c r="M107" s="274"/>
      <c r="N107" s="41">
        <f>Berechnungen!T107</f>
        <v>0</v>
      </c>
      <c r="O107" s="181"/>
    </row>
    <row r="108" spans="2:15" ht="18" x14ac:dyDescent="0.3">
      <c r="B108" s="42">
        <f t="shared" si="5"/>
        <v>99</v>
      </c>
      <c r="C108" s="66"/>
      <c r="D108" s="66"/>
      <c r="E108" s="67" t="s">
        <v>52</v>
      </c>
      <c r="F108" s="66"/>
      <c r="G108" s="39" t="str">
        <f t="shared" si="2"/>
        <v/>
      </c>
      <c r="H108" s="76"/>
      <c r="I108" s="76"/>
      <c r="J108" s="71"/>
      <c r="K108" s="72"/>
      <c r="L108" s="273"/>
      <c r="M108" s="274"/>
      <c r="N108" s="41">
        <f>Berechnungen!T108</f>
        <v>0</v>
      </c>
      <c r="O108" s="181"/>
    </row>
    <row r="109" spans="2:15" ht="18.75" thickBot="1" x14ac:dyDescent="0.35">
      <c r="B109" s="43">
        <f t="shared" si="5"/>
        <v>100</v>
      </c>
      <c r="C109" s="69"/>
      <c r="D109" s="69"/>
      <c r="E109" s="70" t="s">
        <v>52</v>
      </c>
      <c r="F109" s="69"/>
      <c r="G109" s="46" t="str">
        <f t="shared" si="2"/>
        <v/>
      </c>
      <c r="H109" s="77"/>
      <c r="I109" s="77"/>
      <c r="J109" s="73"/>
      <c r="K109" s="74"/>
      <c r="L109" s="275"/>
      <c r="M109" s="276"/>
      <c r="N109" s="41">
        <f>Berechnungen!T109</f>
        <v>0</v>
      </c>
      <c r="O109" s="182"/>
    </row>
  </sheetData>
  <sheetProtection algorithmName="SHA-512" hashValue="EbmEoZa7kxlao0h7pqFvwHDpvJEeX2dFOJrQIyGOKU34L92EStnOetDHh6rxMC7AMUaPF0CChQdx/63xK5rE1Q==" saltValue="6DsSViQOoGnL4FIsBCar9g==" spinCount="100000" sheet="1" selectLockedCells="1"/>
  <mergeCells count="3">
    <mergeCell ref="B3:O3"/>
    <mergeCell ref="B2:O2"/>
    <mergeCell ref="B5:C5"/>
  </mergeCells>
  <conditionalFormatting sqref="E10:E109">
    <cfRule type="expression" dxfId="7" priority="4">
      <formula>$C10=""</formula>
    </cfRule>
  </conditionalFormatting>
  <conditionalFormatting sqref="F10:F109">
    <cfRule type="expression" dxfId="6" priority="5">
      <formula>AND($C10&lt;&gt;"", $F10="")</formula>
    </cfRule>
  </conditionalFormatting>
  <conditionalFormatting sqref="G8:G109">
    <cfRule type="cellIs" dxfId="5" priority="6" operator="equal">
      <formula>0</formula>
    </cfRule>
  </conditionalFormatting>
  <conditionalFormatting sqref="K10:K109">
    <cfRule type="expression" dxfId="4" priority="3">
      <formula>COUNTIF($K$10:$K$15,$K10)&gt;2</formula>
    </cfRule>
  </conditionalFormatting>
  <conditionalFormatting sqref="L10:L109">
    <cfRule type="expression" dxfId="3" priority="2">
      <formula>COUNTIF($L$10:$L$109,$L10)&gt;8</formula>
    </cfRule>
  </conditionalFormatting>
  <conditionalFormatting sqref="M10:M109">
    <cfRule type="expression" dxfId="2" priority="1">
      <formula>AND(COUNTIF($M$10:$M$109,$M10)&lt;9,COUNTIF($M$10:$M$109,$M10)&gt;0)</formula>
    </cfRule>
  </conditionalFormatting>
  <dataValidations count="2">
    <dataValidation allowBlank="1" showErrorMessage="1" errorTitle="Eingabefehler" error="Das Geschlecht muss mit   m   oder  w   angegeben werden!" sqref="E9" xr:uid="{2ADC7CE0-8C7E-4A5D-93F2-2213563324A7}"/>
    <dataValidation type="date" allowBlank="1" showInputMessage="1" showErrorMessage="1" sqref="F10:F109" xr:uid="{F3D8D037-30AD-41F9-938F-1BDACFAA0FCC}">
      <formula1>1</formula1>
      <formula2>TODAY()+YEAR(4)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errorStyle="warning" allowBlank="1" showInputMessage="1" showErrorMessage="1" error="Bitte das Geschlecht eingeben (w / m)" xr:uid="{B7192821-2029-480F-93F1-4AD35F8A31FC}">
          <x14:formula1>
            <xm:f>Datenabgleich!$F$3:$F$4</xm:f>
          </x14:formula1>
          <xm:sqref>E10:E109</xm:sqref>
        </x14:dataValidation>
        <x14:dataValidation type="list" errorStyle="information" allowBlank="1" showInputMessage="1" showErrorMessage="1" prompt="Anzahl Personen die übernachten" xr:uid="{B84F4A5F-CACB-4F99-8276-EF067E91D363}">
          <x14:formula1>
            <xm:f>Datenabgleich!$G$3:$G$7</xm:f>
          </x14:formula1>
          <xm:sqref>H10:I109</xm:sqref>
        </x14:dataValidation>
        <x14:dataValidation type="list" errorStyle="information" allowBlank="1" showInputMessage="1" showErrorMessage="1" error="Bitte nur ja oder nein eingeben alles andere nicht zulässig" xr:uid="{F46FF29C-685C-4A62-8B60-E898B38CBE1A}">
          <x14:formula1>
            <xm:f>Datenabgleich!$I$3:$I$5</xm:f>
          </x14:formula1>
          <xm:sqref>J10:J109</xm:sqref>
        </x14:dataValidation>
        <x14:dataValidation type="list" errorStyle="information" allowBlank="1" showInputMessage="1" showErrorMessage="1" error="Zahlen von 1 bis 24 nur verwenden" xr:uid="{B85E0E90-7FF1-4532-B26A-624FAB14F41A}">
          <x14:formula1>
            <xm:f>Datenabgleich!$J$3:$J$27</xm:f>
          </x14:formula1>
          <xm:sqref>K10:K109</xm:sqref>
        </x14:dataValidation>
        <x14:dataValidation type="list" errorStyle="information" allowBlank="1" showInputMessage="1" showErrorMessage="1" error="Nur Zahlen 1 bis 8 eingeben oder die Zahlen mit &quot;( E )&quot; für Ersatzfahrer " prompt="Vermerk für Ersatzfahrer_x000a_( E )_x000a__x000a_bei wem ist egal, wichtig nur für die richtige Berechnung der Anzahl der Fahrer" xr:uid="{96E31E0D-5F3A-4CCD-97E4-489FBD61E07B}">
          <x14:formula1>
            <xm:f>Datenabgleich!$K$3:$K$19</xm:f>
          </x14:formula1>
          <xm:sqref>L10:L109</xm:sqref>
        </x14:dataValidation>
        <x14:dataValidation type="list" errorStyle="information" allowBlank="1" showInputMessage="1" showErrorMessage="1" error="Nur Zahlen 1 bis 4 eingeben oder die Zahlen mit &quot;( E )&quot; für Ersatzfahrer " prompt="Vermerk für Ersatzfahrer_x000a_( E )_x000a__x000a_bei wem ist egal, wichtig nur für die richtige Berechnung der Anzahl der Fahrer" xr:uid="{87801B85-A44E-4A35-8878-393DC5C79651}">
          <x14:formula1>
            <xm:f>Datenabgleich!$L$3:$L$11</xm:f>
          </x14:formula1>
          <xm:sqref>M10:M109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8328-398E-4DBC-85A4-52415CE249CD}">
  <sheetPr codeName="Tabelle3">
    <tabColor rgb="FF8CBDB9"/>
  </sheetPr>
  <dimension ref="A1:BC36"/>
  <sheetViews>
    <sheetView topLeftCell="C1" zoomScale="90" zoomScaleNormal="90" workbookViewId="0">
      <selection activeCell="D28" sqref="D28"/>
    </sheetView>
  </sheetViews>
  <sheetFormatPr baseColWidth="10" defaultRowHeight="15" x14ac:dyDescent="0.25"/>
  <cols>
    <col min="1" max="1" width="4.140625" style="1" customWidth="1"/>
    <col min="2" max="2" width="4.140625" style="1" bestFit="1" customWidth="1"/>
    <col min="3" max="4" width="20.7109375" style="1" customWidth="1"/>
    <col min="5" max="5" width="18.28515625" style="1" bestFit="1" customWidth="1"/>
    <col min="6" max="6" width="6.42578125" style="1" customWidth="1"/>
    <col min="7" max="7" width="30.7109375" style="1" customWidth="1"/>
    <col min="8" max="43" width="3.7109375" style="1" customWidth="1"/>
    <col min="44" max="55" width="3.7109375" style="1" hidden="1" customWidth="1"/>
    <col min="56" max="58" width="9.7109375" style="1" customWidth="1"/>
    <col min="59" max="16384" width="11.42578125" style="1"/>
  </cols>
  <sheetData>
    <row r="1" spans="1:55" x14ac:dyDescent="0.25">
      <c r="A1" s="222" t="str">
        <f>'allg. Daten'!A1</f>
        <v>28.03.2026</v>
      </c>
      <c r="B1" s="222" t="s">
        <v>150</v>
      </c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</row>
    <row r="2" spans="1:55" ht="44.25" x14ac:dyDescent="0.25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313"/>
      <c r="AS2" s="313"/>
      <c r="AT2" s="313"/>
      <c r="AU2" s="313"/>
      <c r="AV2" s="313"/>
      <c r="AW2" s="313"/>
      <c r="AX2" s="313"/>
      <c r="AY2" s="313"/>
      <c r="AZ2" s="313"/>
      <c r="BA2" s="313"/>
      <c r="BB2" s="313"/>
      <c r="BC2" s="313"/>
    </row>
    <row r="3" spans="1:55" ht="31.5" x14ac:dyDescent="0.25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/>
      <c r="BB3" s="312"/>
      <c r="BC3" s="312"/>
    </row>
    <row r="4" spans="1:55" ht="31.5" x14ac:dyDescent="0.3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23"/>
      <c r="AY4" s="23"/>
      <c r="AZ4" s="23"/>
      <c r="BA4" s="23"/>
      <c r="BB4" s="23"/>
      <c r="BC4" s="23"/>
    </row>
    <row r="5" spans="1:55" ht="27" x14ac:dyDescent="0.5">
      <c r="B5" s="314" t="s">
        <v>35</v>
      </c>
      <c r="C5" s="314"/>
      <c r="D5" s="22" t="str">
        <f>'allg. Daten'!C7</f>
        <v>Vereinsname</v>
      </c>
      <c r="E5" s="22"/>
      <c r="F5" s="22"/>
      <c r="G5" s="22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22"/>
      <c r="AS5" s="22"/>
      <c r="AT5" s="22"/>
      <c r="AU5" s="23"/>
      <c r="AV5" s="23"/>
      <c r="AW5" s="23"/>
      <c r="AX5" s="23"/>
      <c r="AY5" s="23"/>
      <c r="AZ5" s="23"/>
      <c r="BA5" s="23"/>
      <c r="BB5" s="23"/>
      <c r="BC5" s="23"/>
    </row>
    <row r="6" spans="1:55" ht="21" x14ac:dyDescent="0.4">
      <c r="B6" s="45"/>
      <c r="C6" s="45"/>
      <c r="D6" s="45"/>
      <c r="E6" s="45"/>
      <c r="F6" s="45"/>
      <c r="G6" s="45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</row>
    <row r="7" spans="1:55" ht="27.75" thickBot="1" x14ac:dyDescent="0.55000000000000004">
      <c r="B7" s="338"/>
      <c r="C7" s="338"/>
      <c r="D7" s="338"/>
      <c r="E7" s="338"/>
      <c r="F7" s="338"/>
      <c r="G7" s="338"/>
      <c r="H7" s="340" t="s">
        <v>187</v>
      </c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0"/>
      <c r="Z7" s="340"/>
      <c r="AA7" s="340"/>
      <c r="AB7" s="340"/>
      <c r="AC7" s="340"/>
      <c r="AD7" s="340"/>
      <c r="AE7" s="340"/>
      <c r="AF7" s="340"/>
      <c r="AG7" s="340"/>
      <c r="AH7" s="340"/>
      <c r="AI7" s="340"/>
      <c r="AJ7" s="340"/>
      <c r="AK7" s="340"/>
      <c r="AL7" s="340"/>
      <c r="AM7" s="340"/>
      <c r="AN7" s="340"/>
      <c r="AO7" s="340"/>
      <c r="AP7" s="340"/>
      <c r="AQ7" s="340"/>
      <c r="AR7" s="340"/>
      <c r="AS7" s="340"/>
      <c r="AT7" s="340"/>
      <c r="AU7" s="340"/>
      <c r="AV7" s="340"/>
      <c r="AW7" s="340"/>
      <c r="AX7" s="340"/>
      <c r="AY7" s="340"/>
      <c r="AZ7" s="340"/>
      <c r="BA7" s="340"/>
      <c r="BB7" s="340"/>
      <c r="BC7" s="340"/>
    </row>
    <row r="8" spans="1:55" ht="28.5" thickTop="1" thickBot="1" x14ac:dyDescent="0.55000000000000004">
      <c r="B8" s="338" t="s">
        <v>59</v>
      </c>
      <c r="C8" s="338"/>
      <c r="D8" s="338"/>
      <c r="E8" s="338"/>
      <c r="F8" s="338"/>
      <c r="G8" s="338"/>
      <c r="H8" s="341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3"/>
      <c r="Z8" s="341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  <c r="AO8" s="342"/>
      <c r="AP8" s="342"/>
      <c r="AQ8" s="343"/>
      <c r="AR8" s="292"/>
      <c r="AS8" s="292"/>
      <c r="AT8" s="292"/>
      <c r="AU8" s="292"/>
      <c r="AV8" s="292"/>
      <c r="AW8" s="292"/>
      <c r="AX8" s="292"/>
      <c r="AY8" s="292"/>
      <c r="AZ8" s="292"/>
      <c r="BA8" s="292"/>
      <c r="BB8" s="292"/>
      <c r="BC8" s="293"/>
    </row>
    <row r="9" spans="1:55" ht="54.75" customHeight="1" thickTop="1" x14ac:dyDescent="0.35">
      <c r="B9" s="333" t="s">
        <v>60</v>
      </c>
      <c r="C9" s="331" t="s">
        <v>34</v>
      </c>
      <c r="D9" s="331" t="s">
        <v>37</v>
      </c>
      <c r="E9" s="331" t="s">
        <v>39</v>
      </c>
      <c r="F9" s="331" t="s">
        <v>40</v>
      </c>
      <c r="G9" s="336" t="s">
        <v>61</v>
      </c>
      <c r="H9" s="335" t="s">
        <v>188</v>
      </c>
      <c r="I9" s="316"/>
      <c r="J9" s="316"/>
      <c r="K9" s="315" t="s">
        <v>189</v>
      </c>
      <c r="L9" s="316"/>
      <c r="M9" s="317"/>
      <c r="N9" s="316" t="s">
        <v>190</v>
      </c>
      <c r="O9" s="316"/>
      <c r="P9" s="316"/>
      <c r="Q9" s="315" t="s">
        <v>191</v>
      </c>
      <c r="R9" s="316"/>
      <c r="S9" s="317"/>
      <c r="T9" s="315" t="s">
        <v>192</v>
      </c>
      <c r="U9" s="316"/>
      <c r="V9" s="317"/>
      <c r="W9" s="318" t="s">
        <v>193</v>
      </c>
      <c r="X9" s="318"/>
      <c r="Y9" s="319"/>
      <c r="Z9" s="320" t="s">
        <v>194</v>
      </c>
      <c r="AA9" s="321"/>
      <c r="AB9" s="321"/>
      <c r="AC9" s="322" t="s">
        <v>195</v>
      </c>
      <c r="AD9" s="321"/>
      <c r="AE9" s="323"/>
      <c r="AF9" s="322" t="s">
        <v>196</v>
      </c>
      <c r="AG9" s="321"/>
      <c r="AH9" s="323"/>
      <c r="AI9" s="322" t="s">
        <v>197</v>
      </c>
      <c r="AJ9" s="321"/>
      <c r="AK9" s="323"/>
      <c r="AL9" s="322" t="s">
        <v>198</v>
      </c>
      <c r="AM9" s="321"/>
      <c r="AN9" s="323"/>
      <c r="AO9" s="321" t="s">
        <v>199</v>
      </c>
      <c r="AP9" s="321"/>
      <c r="AQ9" s="330"/>
      <c r="AR9" s="324" t="s">
        <v>174</v>
      </c>
      <c r="AS9" s="324"/>
      <c r="AT9" s="325"/>
      <c r="AU9" s="324" t="s">
        <v>175</v>
      </c>
      <c r="AV9" s="324"/>
      <c r="AW9" s="325"/>
      <c r="AX9" s="326" t="s">
        <v>176</v>
      </c>
      <c r="AY9" s="326"/>
      <c r="AZ9" s="327"/>
      <c r="BA9" s="328" t="s">
        <v>177</v>
      </c>
      <c r="BB9" s="326"/>
      <c r="BC9" s="329"/>
    </row>
    <row r="10" spans="1:55" ht="18" x14ac:dyDescent="0.35">
      <c r="B10" s="334"/>
      <c r="C10" s="332"/>
      <c r="D10" s="332"/>
      <c r="E10" s="332"/>
      <c r="F10" s="332"/>
      <c r="G10" s="337"/>
      <c r="H10" s="246" t="s">
        <v>165</v>
      </c>
      <c r="I10" s="227" t="s">
        <v>166</v>
      </c>
      <c r="J10" s="294" t="s">
        <v>167</v>
      </c>
      <c r="K10" s="297" t="s">
        <v>165</v>
      </c>
      <c r="L10" s="227" t="s">
        <v>166</v>
      </c>
      <c r="M10" s="243" t="s">
        <v>167</v>
      </c>
      <c r="N10" s="239" t="s">
        <v>165</v>
      </c>
      <c r="O10" s="227" t="s">
        <v>166</v>
      </c>
      <c r="P10" s="294" t="s">
        <v>167</v>
      </c>
      <c r="Q10" s="302" t="s">
        <v>165</v>
      </c>
      <c r="R10" s="227" t="s">
        <v>166</v>
      </c>
      <c r="S10" s="243" t="s">
        <v>167</v>
      </c>
      <c r="T10" s="297" t="s">
        <v>165</v>
      </c>
      <c r="U10" s="227" t="s">
        <v>166</v>
      </c>
      <c r="V10" s="243" t="s">
        <v>167</v>
      </c>
      <c r="W10" s="239" t="s">
        <v>165</v>
      </c>
      <c r="X10" s="227" t="s">
        <v>166</v>
      </c>
      <c r="Y10" s="236" t="s">
        <v>167</v>
      </c>
      <c r="Z10" s="305" t="s">
        <v>165</v>
      </c>
      <c r="AA10" s="227" t="s">
        <v>166</v>
      </c>
      <c r="AB10" s="294" t="s">
        <v>167</v>
      </c>
      <c r="AC10" s="297" t="s">
        <v>165</v>
      </c>
      <c r="AD10" s="227" t="s">
        <v>166</v>
      </c>
      <c r="AE10" s="243" t="s">
        <v>167</v>
      </c>
      <c r="AF10" s="297" t="s">
        <v>165</v>
      </c>
      <c r="AG10" s="227" t="s">
        <v>166</v>
      </c>
      <c r="AH10" s="243" t="s">
        <v>167</v>
      </c>
      <c r="AI10" s="297" t="s">
        <v>165</v>
      </c>
      <c r="AJ10" s="227" t="s">
        <v>166</v>
      </c>
      <c r="AK10" s="243" t="s">
        <v>167</v>
      </c>
      <c r="AL10" s="297" t="s">
        <v>165</v>
      </c>
      <c r="AM10" s="227" t="s">
        <v>166</v>
      </c>
      <c r="AN10" s="243" t="s">
        <v>167</v>
      </c>
      <c r="AO10" s="239" t="s">
        <v>165</v>
      </c>
      <c r="AP10" s="227" t="s">
        <v>166</v>
      </c>
      <c r="AQ10" s="236" t="s">
        <v>167</v>
      </c>
      <c r="AR10" s="277" t="s">
        <v>165</v>
      </c>
      <c r="AS10" s="278" t="s">
        <v>166</v>
      </c>
      <c r="AT10" s="279" t="s">
        <v>167</v>
      </c>
      <c r="AU10" s="277" t="s">
        <v>165</v>
      </c>
      <c r="AV10" s="278" t="s">
        <v>166</v>
      </c>
      <c r="AW10" s="279" t="s">
        <v>167</v>
      </c>
      <c r="AX10" s="277" t="s">
        <v>165</v>
      </c>
      <c r="AY10" s="278" t="s">
        <v>166</v>
      </c>
      <c r="AZ10" s="279" t="s">
        <v>167</v>
      </c>
      <c r="BA10" s="277" t="s">
        <v>165</v>
      </c>
      <c r="BB10" s="278" t="s">
        <v>166</v>
      </c>
      <c r="BC10" s="279" t="s">
        <v>167</v>
      </c>
    </row>
    <row r="11" spans="1:55" ht="15.75" x14ac:dyDescent="0.25">
      <c r="B11" s="80">
        <v>0</v>
      </c>
      <c r="C11" s="81" t="s">
        <v>48</v>
      </c>
      <c r="D11" s="81" t="s">
        <v>37</v>
      </c>
      <c r="E11" s="82">
        <v>35582</v>
      </c>
      <c r="F11" s="83">
        <f>IF(E11="","",DATEDIF(E11,$A$1,"Y"))</f>
        <v>28</v>
      </c>
      <c r="G11" s="231"/>
      <c r="H11" s="80"/>
      <c r="I11" s="228"/>
      <c r="J11" s="228"/>
      <c r="K11" s="298"/>
      <c r="L11" s="228"/>
      <c r="M11" s="242"/>
      <c r="N11" s="235"/>
      <c r="O11" s="228"/>
      <c r="P11" s="228"/>
      <c r="Q11" s="298"/>
      <c r="R11" s="228"/>
      <c r="S11" s="242"/>
      <c r="T11" s="298"/>
      <c r="U11" s="228"/>
      <c r="V11" s="242"/>
      <c r="W11" s="235"/>
      <c r="X11" s="228"/>
      <c r="Y11" s="84"/>
      <c r="Z11" s="80"/>
      <c r="AA11" s="228"/>
      <c r="AB11" s="228"/>
      <c r="AC11" s="298"/>
      <c r="AD11" s="228"/>
      <c r="AE11" s="242"/>
      <c r="AF11" s="298"/>
      <c r="AG11" s="228"/>
      <c r="AH11" s="242"/>
      <c r="AI11" s="298"/>
      <c r="AJ11" s="228"/>
      <c r="AK11" s="242"/>
      <c r="AL11" s="298"/>
      <c r="AM11" s="228"/>
      <c r="AN11" s="242"/>
      <c r="AO11" s="235"/>
      <c r="AP11" s="228"/>
      <c r="AQ11" s="84"/>
      <c r="AR11" s="280"/>
      <c r="AS11" s="281"/>
      <c r="AT11" s="282"/>
      <c r="AU11" s="280"/>
      <c r="AV11" s="281"/>
      <c r="AW11" s="282"/>
      <c r="AX11" s="280"/>
      <c r="AY11" s="281"/>
      <c r="AZ11" s="282"/>
      <c r="BA11" s="280"/>
      <c r="BB11" s="281"/>
      <c r="BC11" s="282"/>
    </row>
    <row r="12" spans="1:55" ht="15.75" x14ac:dyDescent="0.25">
      <c r="B12" s="78" t="str">
        <f>IF(C12="","",B11+1)</f>
        <v/>
      </c>
      <c r="C12" s="75"/>
      <c r="D12" s="75"/>
      <c r="E12" s="85"/>
      <c r="F12" s="83" t="str">
        <f t="shared" ref="F12:F34" si="0">IF(E12="","",DATEDIF(E12,$A$1,"Y"))</f>
        <v/>
      </c>
      <c r="G12" s="232"/>
      <c r="H12" s="247"/>
      <c r="I12" s="229"/>
      <c r="J12" s="295"/>
      <c r="K12" s="299"/>
      <c r="L12" s="229"/>
      <c r="M12" s="244"/>
      <c r="N12" s="240"/>
      <c r="O12" s="229"/>
      <c r="P12" s="295"/>
      <c r="Q12" s="303"/>
      <c r="R12" s="229"/>
      <c r="S12" s="244"/>
      <c r="T12" s="299"/>
      <c r="U12" s="229"/>
      <c r="V12" s="244"/>
      <c r="W12" s="240"/>
      <c r="X12" s="229"/>
      <c r="Y12" s="237"/>
      <c r="Z12" s="247"/>
      <c r="AA12" s="229"/>
      <c r="AB12" s="295"/>
      <c r="AC12" s="299"/>
      <c r="AD12" s="229"/>
      <c r="AE12" s="244"/>
      <c r="AF12" s="299"/>
      <c r="AG12" s="229"/>
      <c r="AH12" s="244"/>
      <c r="AI12" s="299"/>
      <c r="AJ12" s="229"/>
      <c r="AK12" s="244"/>
      <c r="AL12" s="299"/>
      <c r="AM12" s="229"/>
      <c r="AN12" s="244"/>
      <c r="AO12" s="240"/>
      <c r="AP12" s="229"/>
      <c r="AQ12" s="237"/>
      <c r="AR12" s="283"/>
      <c r="AS12" s="284"/>
      <c r="AT12" s="285"/>
      <c r="AU12" s="283"/>
      <c r="AV12" s="284"/>
      <c r="AW12" s="285"/>
      <c r="AX12" s="283"/>
      <c r="AY12" s="284"/>
      <c r="AZ12" s="285"/>
      <c r="BA12" s="283"/>
      <c r="BB12" s="284"/>
      <c r="BC12" s="285"/>
    </row>
    <row r="13" spans="1:55" ht="15.75" x14ac:dyDescent="0.25">
      <c r="B13" s="78" t="str">
        <f t="shared" ref="B13:B33" si="1">IF(C13="","",B12+1)</f>
        <v/>
      </c>
      <c r="C13" s="86"/>
      <c r="D13" s="86"/>
      <c r="E13" s="87"/>
      <c r="F13" s="83" t="str">
        <f t="shared" si="0"/>
        <v/>
      </c>
      <c r="G13" s="233"/>
      <c r="H13" s="249"/>
      <c r="I13" s="250"/>
      <c r="J13" s="250"/>
      <c r="K13" s="300"/>
      <c r="L13" s="250"/>
      <c r="M13" s="253"/>
      <c r="N13" s="252"/>
      <c r="O13" s="250"/>
      <c r="P13" s="250"/>
      <c r="Q13" s="300"/>
      <c r="R13" s="250"/>
      <c r="S13" s="253"/>
      <c r="T13" s="300"/>
      <c r="U13" s="250"/>
      <c r="V13" s="253"/>
      <c r="W13" s="252"/>
      <c r="X13" s="250"/>
      <c r="Y13" s="251"/>
      <c r="Z13" s="249"/>
      <c r="AA13" s="250"/>
      <c r="AB13" s="250"/>
      <c r="AC13" s="300"/>
      <c r="AD13" s="250"/>
      <c r="AE13" s="253"/>
      <c r="AF13" s="300"/>
      <c r="AG13" s="250"/>
      <c r="AH13" s="253"/>
      <c r="AI13" s="300"/>
      <c r="AJ13" s="250"/>
      <c r="AK13" s="253"/>
      <c r="AL13" s="300"/>
      <c r="AM13" s="250"/>
      <c r="AN13" s="253"/>
      <c r="AO13" s="252"/>
      <c r="AP13" s="250"/>
      <c r="AQ13" s="251"/>
      <c r="AR13" s="286"/>
      <c r="AS13" s="287"/>
      <c r="AT13" s="288"/>
      <c r="AU13" s="286"/>
      <c r="AV13" s="287"/>
      <c r="AW13" s="288"/>
      <c r="AX13" s="286"/>
      <c r="AY13" s="287"/>
      <c r="AZ13" s="288"/>
      <c r="BA13" s="286"/>
      <c r="BB13" s="287"/>
      <c r="BC13" s="288"/>
    </row>
    <row r="14" spans="1:55" ht="15.75" x14ac:dyDescent="0.25">
      <c r="B14" s="78" t="str">
        <f t="shared" si="1"/>
        <v/>
      </c>
      <c r="C14" s="75"/>
      <c r="D14" s="75"/>
      <c r="E14" s="85"/>
      <c r="F14" s="83" t="str">
        <f t="shared" si="0"/>
        <v/>
      </c>
      <c r="G14" s="232"/>
      <c r="H14" s="247"/>
      <c r="I14" s="229"/>
      <c r="J14" s="295"/>
      <c r="K14" s="299"/>
      <c r="L14" s="229"/>
      <c r="M14" s="244"/>
      <c r="N14" s="240"/>
      <c r="O14" s="229"/>
      <c r="P14" s="295"/>
      <c r="Q14" s="303"/>
      <c r="R14" s="229"/>
      <c r="S14" s="244"/>
      <c r="T14" s="299"/>
      <c r="U14" s="229"/>
      <c r="V14" s="244"/>
      <c r="W14" s="240"/>
      <c r="X14" s="229"/>
      <c r="Y14" s="237"/>
      <c r="Z14" s="247"/>
      <c r="AA14" s="229"/>
      <c r="AB14" s="295"/>
      <c r="AC14" s="299"/>
      <c r="AD14" s="229"/>
      <c r="AE14" s="244"/>
      <c r="AF14" s="299"/>
      <c r="AG14" s="229"/>
      <c r="AH14" s="244"/>
      <c r="AI14" s="299"/>
      <c r="AJ14" s="229"/>
      <c r="AK14" s="244"/>
      <c r="AL14" s="299"/>
      <c r="AM14" s="229"/>
      <c r="AN14" s="244"/>
      <c r="AO14" s="240"/>
      <c r="AP14" s="229"/>
      <c r="AQ14" s="237"/>
      <c r="AR14" s="283"/>
      <c r="AS14" s="284"/>
      <c r="AT14" s="285"/>
      <c r="AU14" s="283"/>
      <c r="AV14" s="284"/>
      <c r="AW14" s="285"/>
      <c r="AX14" s="283"/>
      <c r="AY14" s="284"/>
      <c r="AZ14" s="285"/>
      <c r="BA14" s="283"/>
      <c r="BB14" s="284"/>
      <c r="BC14" s="285"/>
    </row>
    <row r="15" spans="1:55" ht="15.75" x14ac:dyDescent="0.25">
      <c r="B15" s="78" t="str">
        <f t="shared" si="1"/>
        <v/>
      </c>
      <c r="C15" s="86"/>
      <c r="D15" s="86"/>
      <c r="E15" s="87"/>
      <c r="F15" s="83" t="str">
        <f t="shared" si="0"/>
        <v/>
      </c>
      <c r="G15" s="233"/>
      <c r="H15" s="249"/>
      <c r="I15" s="250"/>
      <c r="J15" s="250"/>
      <c r="K15" s="300"/>
      <c r="L15" s="250"/>
      <c r="M15" s="253"/>
      <c r="N15" s="252"/>
      <c r="O15" s="250"/>
      <c r="P15" s="250"/>
      <c r="Q15" s="300"/>
      <c r="R15" s="250"/>
      <c r="S15" s="253"/>
      <c r="T15" s="300"/>
      <c r="U15" s="250"/>
      <c r="V15" s="253"/>
      <c r="W15" s="252"/>
      <c r="X15" s="250"/>
      <c r="Y15" s="251"/>
      <c r="Z15" s="249"/>
      <c r="AA15" s="250"/>
      <c r="AB15" s="250"/>
      <c r="AC15" s="300"/>
      <c r="AD15" s="250"/>
      <c r="AE15" s="253"/>
      <c r="AF15" s="300"/>
      <c r="AG15" s="250"/>
      <c r="AH15" s="253"/>
      <c r="AI15" s="300"/>
      <c r="AJ15" s="250"/>
      <c r="AK15" s="253"/>
      <c r="AL15" s="300"/>
      <c r="AM15" s="250"/>
      <c r="AN15" s="253"/>
      <c r="AO15" s="252"/>
      <c r="AP15" s="250"/>
      <c r="AQ15" s="251"/>
      <c r="AR15" s="286"/>
      <c r="AS15" s="287"/>
      <c r="AT15" s="288"/>
      <c r="AU15" s="286"/>
      <c r="AV15" s="287"/>
      <c r="AW15" s="288"/>
      <c r="AX15" s="286"/>
      <c r="AY15" s="287"/>
      <c r="AZ15" s="288"/>
      <c r="BA15" s="286"/>
      <c r="BB15" s="287"/>
      <c r="BC15" s="288"/>
    </row>
    <row r="16" spans="1:55" ht="15.75" x14ac:dyDescent="0.25">
      <c r="B16" s="78" t="str">
        <f t="shared" si="1"/>
        <v/>
      </c>
      <c r="C16" s="75"/>
      <c r="D16" s="75"/>
      <c r="E16" s="85"/>
      <c r="F16" s="83" t="str">
        <f t="shared" si="0"/>
        <v/>
      </c>
      <c r="G16" s="232"/>
      <c r="H16" s="247"/>
      <c r="I16" s="229"/>
      <c r="J16" s="295"/>
      <c r="K16" s="299"/>
      <c r="L16" s="229"/>
      <c r="M16" s="244"/>
      <c r="N16" s="240"/>
      <c r="O16" s="229"/>
      <c r="P16" s="295"/>
      <c r="Q16" s="303"/>
      <c r="R16" s="229"/>
      <c r="S16" s="244"/>
      <c r="T16" s="299"/>
      <c r="U16" s="229"/>
      <c r="V16" s="244"/>
      <c r="W16" s="240"/>
      <c r="X16" s="229"/>
      <c r="Y16" s="237"/>
      <c r="Z16" s="247"/>
      <c r="AA16" s="229"/>
      <c r="AB16" s="295"/>
      <c r="AC16" s="299"/>
      <c r="AD16" s="229"/>
      <c r="AE16" s="244"/>
      <c r="AF16" s="299"/>
      <c r="AG16" s="229"/>
      <c r="AH16" s="244"/>
      <c r="AI16" s="299"/>
      <c r="AJ16" s="229"/>
      <c r="AK16" s="244"/>
      <c r="AL16" s="299"/>
      <c r="AM16" s="229"/>
      <c r="AN16" s="244"/>
      <c r="AO16" s="240"/>
      <c r="AP16" s="229"/>
      <c r="AQ16" s="237"/>
      <c r="AR16" s="283"/>
      <c r="AS16" s="284"/>
      <c r="AT16" s="285"/>
      <c r="AU16" s="283"/>
      <c r="AV16" s="284"/>
      <c r="AW16" s="285"/>
      <c r="AX16" s="283"/>
      <c r="AY16" s="284"/>
      <c r="AZ16" s="285"/>
      <c r="BA16" s="283"/>
      <c r="BB16" s="284"/>
      <c r="BC16" s="285"/>
    </row>
    <row r="17" spans="2:55" ht="15.75" x14ac:dyDescent="0.25">
      <c r="B17" s="78" t="str">
        <f t="shared" si="1"/>
        <v/>
      </c>
      <c r="C17" s="86"/>
      <c r="D17" s="86"/>
      <c r="E17" s="87"/>
      <c r="F17" s="83" t="str">
        <f t="shared" si="0"/>
        <v/>
      </c>
      <c r="G17" s="233"/>
      <c r="H17" s="249"/>
      <c r="I17" s="250"/>
      <c r="J17" s="250"/>
      <c r="K17" s="300"/>
      <c r="L17" s="250"/>
      <c r="M17" s="253"/>
      <c r="N17" s="252"/>
      <c r="O17" s="250"/>
      <c r="P17" s="250"/>
      <c r="Q17" s="300"/>
      <c r="R17" s="250"/>
      <c r="S17" s="253"/>
      <c r="T17" s="300"/>
      <c r="U17" s="250"/>
      <c r="V17" s="253"/>
      <c r="W17" s="252"/>
      <c r="X17" s="250"/>
      <c r="Y17" s="251"/>
      <c r="Z17" s="249"/>
      <c r="AA17" s="250"/>
      <c r="AB17" s="250"/>
      <c r="AC17" s="300"/>
      <c r="AD17" s="250"/>
      <c r="AE17" s="253"/>
      <c r="AF17" s="300"/>
      <c r="AG17" s="250"/>
      <c r="AH17" s="253"/>
      <c r="AI17" s="300"/>
      <c r="AJ17" s="250"/>
      <c r="AK17" s="253"/>
      <c r="AL17" s="300"/>
      <c r="AM17" s="250"/>
      <c r="AN17" s="253"/>
      <c r="AO17" s="252"/>
      <c r="AP17" s="250"/>
      <c r="AQ17" s="251"/>
      <c r="AR17" s="286"/>
      <c r="AS17" s="287"/>
      <c r="AT17" s="288"/>
      <c r="AU17" s="286"/>
      <c r="AV17" s="287"/>
      <c r="AW17" s="288"/>
      <c r="AX17" s="286"/>
      <c r="AY17" s="287"/>
      <c r="AZ17" s="288"/>
      <c r="BA17" s="286"/>
      <c r="BB17" s="287"/>
      <c r="BC17" s="288"/>
    </row>
    <row r="18" spans="2:55" ht="15.75" x14ac:dyDescent="0.25">
      <c r="B18" s="78" t="str">
        <f t="shared" si="1"/>
        <v/>
      </c>
      <c r="C18" s="75"/>
      <c r="D18" s="75"/>
      <c r="E18" s="85"/>
      <c r="F18" s="83" t="str">
        <f t="shared" si="0"/>
        <v/>
      </c>
      <c r="G18" s="232"/>
      <c r="H18" s="247"/>
      <c r="I18" s="229"/>
      <c r="J18" s="295"/>
      <c r="K18" s="299"/>
      <c r="L18" s="229"/>
      <c r="M18" s="244"/>
      <c r="N18" s="240"/>
      <c r="O18" s="229"/>
      <c r="P18" s="295"/>
      <c r="Q18" s="303"/>
      <c r="R18" s="229"/>
      <c r="S18" s="244"/>
      <c r="T18" s="299"/>
      <c r="U18" s="229"/>
      <c r="V18" s="244"/>
      <c r="W18" s="240"/>
      <c r="X18" s="229"/>
      <c r="Y18" s="237"/>
      <c r="Z18" s="247"/>
      <c r="AA18" s="229"/>
      <c r="AB18" s="295"/>
      <c r="AC18" s="299"/>
      <c r="AD18" s="229"/>
      <c r="AE18" s="244"/>
      <c r="AF18" s="299"/>
      <c r="AG18" s="229"/>
      <c r="AH18" s="244"/>
      <c r="AI18" s="299"/>
      <c r="AJ18" s="229"/>
      <c r="AK18" s="244"/>
      <c r="AL18" s="299"/>
      <c r="AM18" s="229"/>
      <c r="AN18" s="244"/>
      <c r="AO18" s="240"/>
      <c r="AP18" s="229"/>
      <c r="AQ18" s="237"/>
      <c r="AR18" s="283"/>
      <c r="AS18" s="284"/>
      <c r="AT18" s="285"/>
      <c r="AU18" s="283"/>
      <c r="AV18" s="284"/>
      <c r="AW18" s="285"/>
      <c r="AX18" s="283"/>
      <c r="AY18" s="284"/>
      <c r="AZ18" s="285"/>
      <c r="BA18" s="283"/>
      <c r="BB18" s="284"/>
      <c r="BC18" s="285"/>
    </row>
    <row r="19" spans="2:55" ht="15.75" x14ac:dyDescent="0.25">
      <c r="B19" s="78" t="str">
        <f t="shared" si="1"/>
        <v/>
      </c>
      <c r="C19" s="86"/>
      <c r="D19" s="86"/>
      <c r="E19" s="87"/>
      <c r="F19" s="83" t="str">
        <f t="shared" si="0"/>
        <v/>
      </c>
      <c r="G19" s="233"/>
      <c r="H19" s="249"/>
      <c r="I19" s="250"/>
      <c r="J19" s="250"/>
      <c r="K19" s="300"/>
      <c r="L19" s="250"/>
      <c r="M19" s="253"/>
      <c r="N19" s="252"/>
      <c r="O19" s="250"/>
      <c r="P19" s="250"/>
      <c r="Q19" s="300"/>
      <c r="R19" s="250"/>
      <c r="S19" s="253"/>
      <c r="T19" s="300"/>
      <c r="U19" s="250"/>
      <c r="V19" s="253"/>
      <c r="W19" s="252"/>
      <c r="X19" s="250"/>
      <c r="Y19" s="251"/>
      <c r="Z19" s="249"/>
      <c r="AA19" s="250"/>
      <c r="AB19" s="250"/>
      <c r="AC19" s="300"/>
      <c r="AD19" s="250"/>
      <c r="AE19" s="253"/>
      <c r="AF19" s="300"/>
      <c r="AG19" s="250"/>
      <c r="AH19" s="253"/>
      <c r="AI19" s="300"/>
      <c r="AJ19" s="250"/>
      <c r="AK19" s="253"/>
      <c r="AL19" s="300"/>
      <c r="AM19" s="250"/>
      <c r="AN19" s="253"/>
      <c r="AO19" s="252"/>
      <c r="AP19" s="250"/>
      <c r="AQ19" s="251"/>
      <c r="AR19" s="286"/>
      <c r="AS19" s="287"/>
      <c r="AT19" s="288"/>
      <c r="AU19" s="286"/>
      <c r="AV19" s="287"/>
      <c r="AW19" s="288"/>
      <c r="AX19" s="286"/>
      <c r="AY19" s="287"/>
      <c r="AZ19" s="288"/>
      <c r="BA19" s="286"/>
      <c r="BB19" s="287"/>
      <c r="BC19" s="288"/>
    </row>
    <row r="20" spans="2:55" ht="15.75" x14ac:dyDescent="0.25">
      <c r="B20" s="78" t="str">
        <f t="shared" si="1"/>
        <v/>
      </c>
      <c r="C20" s="75"/>
      <c r="D20" s="75"/>
      <c r="E20" s="85"/>
      <c r="F20" s="83" t="str">
        <f t="shared" si="0"/>
        <v/>
      </c>
      <c r="G20" s="232"/>
      <c r="H20" s="247"/>
      <c r="I20" s="229"/>
      <c r="J20" s="295"/>
      <c r="K20" s="299"/>
      <c r="L20" s="229"/>
      <c r="M20" s="244"/>
      <c r="N20" s="240"/>
      <c r="O20" s="229"/>
      <c r="P20" s="295"/>
      <c r="Q20" s="303"/>
      <c r="R20" s="229"/>
      <c r="S20" s="244"/>
      <c r="T20" s="299"/>
      <c r="U20" s="229"/>
      <c r="V20" s="244"/>
      <c r="W20" s="240"/>
      <c r="X20" s="229"/>
      <c r="Y20" s="237"/>
      <c r="Z20" s="247"/>
      <c r="AA20" s="229"/>
      <c r="AB20" s="295"/>
      <c r="AC20" s="299"/>
      <c r="AD20" s="229"/>
      <c r="AE20" s="244"/>
      <c r="AF20" s="299"/>
      <c r="AG20" s="229"/>
      <c r="AH20" s="244"/>
      <c r="AI20" s="299"/>
      <c r="AJ20" s="229"/>
      <c r="AK20" s="244"/>
      <c r="AL20" s="299"/>
      <c r="AM20" s="229"/>
      <c r="AN20" s="244"/>
      <c r="AO20" s="240"/>
      <c r="AP20" s="229"/>
      <c r="AQ20" s="237"/>
      <c r="AR20" s="283"/>
      <c r="AS20" s="284"/>
      <c r="AT20" s="285"/>
      <c r="AU20" s="283"/>
      <c r="AV20" s="284"/>
      <c r="AW20" s="285"/>
      <c r="AX20" s="283"/>
      <c r="AY20" s="284"/>
      <c r="AZ20" s="285"/>
      <c r="BA20" s="283"/>
      <c r="BB20" s="284"/>
      <c r="BC20" s="285"/>
    </row>
    <row r="21" spans="2:55" ht="15.75" x14ac:dyDescent="0.25">
      <c r="B21" s="78" t="str">
        <f t="shared" si="1"/>
        <v/>
      </c>
      <c r="C21" s="86"/>
      <c r="D21" s="86"/>
      <c r="E21" s="87"/>
      <c r="F21" s="83" t="str">
        <f t="shared" si="0"/>
        <v/>
      </c>
      <c r="G21" s="233"/>
      <c r="H21" s="249"/>
      <c r="I21" s="250"/>
      <c r="J21" s="250"/>
      <c r="K21" s="300"/>
      <c r="L21" s="250"/>
      <c r="M21" s="253"/>
      <c r="N21" s="252"/>
      <c r="O21" s="250"/>
      <c r="P21" s="250"/>
      <c r="Q21" s="300"/>
      <c r="R21" s="250"/>
      <c r="S21" s="253"/>
      <c r="T21" s="300"/>
      <c r="U21" s="250"/>
      <c r="V21" s="253"/>
      <c r="W21" s="252"/>
      <c r="X21" s="250"/>
      <c r="Y21" s="251"/>
      <c r="Z21" s="249"/>
      <c r="AA21" s="250"/>
      <c r="AB21" s="250"/>
      <c r="AC21" s="300"/>
      <c r="AD21" s="250"/>
      <c r="AE21" s="253"/>
      <c r="AF21" s="300"/>
      <c r="AG21" s="250"/>
      <c r="AH21" s="253"/>
      <c r="AI21" s="300"/>
      <c r="AJ21" s="250"/>
      <c r="AK21" s="253"/>
      <c r="AL21" s="300"/>
      <c r="AM21" s="250"/>
      <c r="AN21" s="253"/>
      <c r="AO21" s="252"/>
      <c r="AP21" s="250"/>
      <c r="AQ21" s="251"/>
      <c r="AR21" s="286"/>
      <c r="AS21" s="287"/>
      <c r="AT21" s="288"/>
      <c r="AU21" s="286"/>
      <c r="AV21" s="287"/>
      <c r="AW21" s="288"/>
      <c r="AX21" s="286"/>
      <c r="AY21" s="287"/>
      <c r="AZ21" s="288"/>
      <c r="BA21" s="286"/>
      <c r="BB21" s="287"/>
      <c r="BC21" s="288"/>
    </row>
    <row r="22" spans="2:55" ht="15.75" x14ac:dyDescent="0.25">
      <c r="B22" s="78" t="str">
        <f t="shared" si="1"/>
        <v/>
      </c>
      <c r="C22" s="75"/>
      <c r="D22" s="75"/>
      <c r="E22" s="85"/>
      <c r="F22" s="83" t="str">
        <f t="shared" si="0"/>
        <v/>
      </c>
      <c r="G22" s="232"/>
      <c r="H22" s="247"/>
      <c r="I22" s="229"/>
      <c r="J22" s="295"/>
      <c r="K22" s="299"/>
      <c r="L22" s="229"/>
      <c r="M22" s="244"/>
      <c r="N22" s="240"/>
      <c r="O22" s="229"/>
      <c r="P22" s="295"/>
      <c r="Q22" s="303"/>
      <c r="R22" s="229"/>
      <c r="S22" s="244"/>
      <c r="T22" s="299"/>
      <c r="U22" s="229"/>
      <c r="V22" s="244"/>
      <c r="W22" s="240"/>
      <c r="X22" s="229"/>
      <c r="Y22" s="237"/>
      <c r="Z22" s="247"/>
      <c r="AA22" s="229"/>
      <c r="AB22" s="295"/>
      <c r="AC22" s="299"/>
      <c r="AD22" s="229"/>
      <c r="AE22" s="244"/>
      <c r="AF22" s="299"/>
      <c r="AG22" s="229"/>
      <c r="AH22" s="244"/>
      <c r="AI22" s="299"/>
      <c r="AJ22" s="229"/>
      <c r="AK22" s="244"/>
      <c r="AL22" s="299"/>
      <c r="AM22" s="229"/>
      <c r="AN22" s="244"/>
      <c r="AO22" s="240"/>
      <c r="AP22" s="229"/>
      <c r="AQ22" s="237"/>
      <c r="AR22" s="283"/>
      <c r="AS22" s="284"/>
      <c r="AT22" s="285"/>
      <c r="AU22" s="283"/>
      <c r="AV22" s="284"/>
      <c r="AW22" s="285"/>
      <c r="AX22" s="283"/>
      <c r="AY22" s="284"/>
      <c r="AZ22" s="285"/>
      <c r="BA22" s="283"/>
      <c r="BB22" s="284"/>
      <c r="BC22" s="285"/>
    </row>
    <row r="23" spans="2:55" ht="15.75" x14ac:dyDescent="0.25">
      <c r="B23" s="78" t="str">
        <f t="shared" si="1"/>
        <v/>
      </c>
      <c r="C23" s="86"/>
      <c r="D23" s="86"/>
      <c r="E23" s="87"/>
      <c r="F23" s="83" t="str">
        <f t="shared" si="0"/>
        <v/>
      </c>
      <c r="G23" s="233"/>
      <c r="H23" s="249"/>
      <c r="I23" s="250"/>
      <c r="J23" s="250"/>
      <c r="K23" s="300"/>
      <c r="L23" s="250"/>
      <c r="M23" s="253"/>
      <c r="N23" s="252"/>
      <c r="O23" s="250"/>
      <c r="P23" s="250"/>
      <c r="Q23" s="300"/>
      <c r="R23" s="250"/>
      <c r="S23" s="253"/>
      <c r="T23" s="300"/>
      <c r="U23" s="250"/>
      <c r="V23" s="253"/>
      <c r="W23" s="252"/>
      <c r="X23" s="250"/>
      <c r="Y23" s="251"/>
      <c r="Z23" s="249"/>
      <c r="AA23" s="250"/>
      <c r="AB23" s="250"/>
      <c r="AC23" s="300"/>
      <c r="AD23" s="250"/>
      <c r="AE23" s="253"/>
      <c r="AF23" s="300"/>
      <c r="AG23" s="250"/>
      <c r="AH23" s="253"/>
      <c r="AI23" s="300"/>
      <c r="AJ23" s="250"/>
      <c r="AK23" s="253"/>
      <c r="AL23" s="300"/>
      <c r="AM23" s="250"/>
      <c r="AN23" s="253"/>
      <c r="AO23" s="252"/>
      <c r="AP23" s="250"/>
      <c r="AQ23" s="251"/>
      <c r="AR23" s="286"/>
      <c r="AS23" s="287"/>
      <c r="AT23" s="288"/>
      <c r="AU23" s="286"/>
      <c r="AV23" s="287"/>
      <c r="AW23" s="288"/>
      <c r="AX23" s="286"/>
      <c r="AY23" s="287"/>
      <c r="AZ23" s="288"/>
      <c r="BA23" s="286"/>
      <c r="BB23" s="287"/>
      <c r="BC23" s="288"/>
    </row>
    <row r="24" spans="2:55" ht="15.75" x14ac:dyDescent="0.25">
      <c r="B24" s="78" t="str">
        <f t="shared" si="1"/>
        <v/>
      </c>
      <c r="C24" s="75"/>
      <c r="D24" s="75"/>
      <c r="E24" s="85"/>
      <c r="F24" s="83" t="str">
        <f t="shared" si="0"/>
        <v/>
      </c>
      <c r="G24" s="232"/>
      <c r="H24" s="247"/>
      <c r="I24" s="229"/>
      <c r="J24" s="295"/>
      <c r="K24" s="299"/>
      <c r="L24" s="229"/>
      <c r="M24" s="244"/>
      <c r="N24" s="240"/>
      <c r="O24" s="229"/>
      <c r="P24" s="295"/>
      <c r="Q24" s="303"/>
      <c r="R24" s="229"/>
      <c r="S24" s="244"/>
      <c r="T24" s="299"/>
      <c r="U24" s="229"/>
      <c r="V24" s="244"/>
      <c r="W24" s="240"/>
      <c r="X24" s="229"/>
      <c r="Y24" s="237"/>
      <c r="Z24" s="247"/>
      <c r="AA24" s="229"/>
      <c r="AB24" s="295"/>
      <c r="AC24" s="299"/>
      <c r="AD24" s="229"/>
      <c r="AE24" s="244"/>
      <c r="AF24" s="299"/>
      <c r="AG24" s="229"/>
      <c r="AH24" s="244"/>
      <c r="AI24" s="299"/>
      <c r="AJ24" s="229"/>
      <c r="AK24" s="244"/>
      <c r="AL24" s="299"/>
      <c r="AM24" s="229"/>
      <c r="AN24" s="244"/>
      <c r="AO24" s="240"/>
      <c r="AP24" s="229"/>
      <c r="AQ24" s="237"/>
      <c r="AR24" s="283"/>
      <c r="AS24" s="284"/>
      <c r="AT24" s="285"/>
      <c r="AU24" s="283"/>
      <c r="AV24" s="284"/>
      <c r="AW24" s="285"/>
      <c r="AX24" s="283"/>
      <c r="AY24" s="284"/>
      <c r="AZ24" s="285"/>
      <c r="BA24" s="283"/>
      <c r="BB24" s="284"/>
      <c r="BC24" s="285"/>
    </row>
    <row r="25" spans="2:55" ht="15.75" x14ac:dyDescent="0.25">
      <c r="B25" s="78" t="str">
        <f t="shared" si="1"/>
        <v/>
      </c>
      <c r="C25" s="86"/>
      <c r="D25" s="86"/>
      <c r="E25" s="87"/>
      <c r="F25" s="83" t="str">
        <f t="shared" si="0"/>
        <v/>
      </c>
      <c r="G25" s="233"/>
      <c r="H25" s="249"/>
      <c r="I25" s="250"/>
      <c r="J25" s="250"/>
      <c r="K25" s="300"/>
      <c r="L25" s="250"/>
      <c r="M25" s="253"/>
      <c r="N25" s="252"/>
      <c r="O25" s="250"/>
      <c r="P25" s="250"/>
      <c r="Q25" s="300"/>
      <c r="R25" s="250"/>
      <c r="S25" s="253"/>
      <c r="T25" s="300"/>
      <c r="U25" s="250"/>
      <c r="V25" s="253"/>
      <c r="W25" s="252"/>
      <c r="X25" s="250"/>
      <c r="Y25" s="251"/>
      <c r="Z25" s="249"/>
      <c r="AA25" s="250"/>
      <c r="AB25" s="250"/>
      <c r="AC25" s="300"/>
      <c r="AD25" s="250"/>
      <c r="AE25" s="253"/>
      <c r="AF25" s="300"/>
      <c r="AG25" s="250"/>
      <c r="AH25" s="253"/>
      <c r="AI25" s="300"/>
      <c r="AJ25" s="250"/>
      <c r="AK25" s="253"/>
      <c r="AL25" s="300"/>
      <c r="AM25" s="250"/>
      <c r="AN25" s="253"/>
      <c r="AO25" s="252"/>
      <c r="AP25" s="250"/>
      <c r="AQ25" s="251"/>
      <c r="AR25" s="286"/>
      <c r="AS25" s="287"/>
      <c r="AT25" s="288"/>
      <c r="AU25" s="286"/>
      <c r="AV25" s="287"/>
      <c r="AW25" s="288"/>
      <c r="AX25" s="286"/>
      <c r="AY25" s="287"/>
      <c r="AZ25" s="288"/>
      <c r="BA25" s="286"/>
      <c r="BB25" s="287"/>
      <c r="BC25" s="288"/>
    </row>
    <row r="26" spans="2:55" ht="15.75" x14ac:dyDescent="0.25">
      <c r="B26" s="78" t="str">
        <f t="shared" si="1"/>
        <v/>
      </c>
      <c r="C26" s="75"/>
      <c r="D26" s="75"/>
      <c r="E26" s="85"/>
      <c r="F26" s="83" t="str">
        <f t="shared" si="0"/>
        <v/>
      </c>
      <c r="G26" s="232"/>
      <c r="H26" s="247"/>
      <c r="I26" s="229"/>
      <c r="J26" s="295"/>
      <c r="K26" s="299"/>
      <c r="L26" s="229"/>
      <c r="M26" s="244"/>
      <c r="N26" s="240"/>
      <c r="O26" s="229"/>
      <c r="P26" s="295"/>
      <c r="Q26" s="303"/>
      <c r="R26" s="229"/>
      <c r="S26" s="244"/>
      <c r="T26" s="299"/>
      <c r="U26" s="229"/>
      <c r="V26" s="244"/>
      <c r="W26" s="240"/>
      <c r="X26" s="229"/>
      <c r="Y26" s="237"/>
      <c r="Z26" s="247"/>
      <c r="AA26" s="229"/>
      <c r="AB26" s="295"/>
      <c r="AC26" s="299"/>
      <c r="AD26" s="229"/>
      <c r="AE26" s="244"/>
      <c r="AF26" s="299"/>
      <c r="AG26" s="229"/>
      <c r="AH26" s="244"/>
      <c r="AI26" s="299"/>
      <c r="AJ26" s="229"/>
      <c r="AK26" s="244"/>
      <c r="AL26" s="299"/>
      <c r="AM26" s="229"/>
      <c r="AN26" s="244"/>
      <c r="AO26" s="240"/>
      <c r="AP26" s="229"/>
      <c r="AQ26" s="237"/>
      <c r="AR26" s="283"/>
      <c r="AS26" s="284"/>
      <c r="AT26" s="285"/>
      <c r="AU26" s="283"/>
      <c r="AV26" s="284"/>
      <c r="AW26" s="285"/>
      <c r="AX26" s="283"/>
      <c r="AY26" s="284"/>
      <c r="AZ26" s="285"/>
      <c r="BA26" s="283"/>
      <c r="BB26" s="284"/>
      <c r="BC26" s="285"/>
    </row>
    <row r="27" spans="2:55" ht="15.75" x14ac:dyDescent="0.25">
      <c r="B27" s="78" t="str">
        <f t="shared" si="1"/>
        <v/>
      </c>
      <c r="C27" s="86"/>
      <c r="D27" s="86"/>
      <c r="E27" s="87"/>
      <c r="F27" s="83" t="str">
        <f t="shared" si="0"/>
        <v/>
      </c>
      <c r="G27" s="233"/>
      <c r="H27" s="249"/>
      <c r="I27" s="250"/>
      <c r="J27" s="250"/>
      <c r="K27" s="300"/>
      <c r="L27" s="250"/>
      <c r="M27" s="253"/>
      <c r="N27" s="252"/>
      <c r="O27" s="250"/>
      <c r="P27" s="250"/>
      <c r="Q27" s="300"/>
      <c r="R27" s="250"/>
      <c r="S27" s="253"/>
      <c r="T27" s="300"/>
      <c r="U27" s="250"/>
      <c r="V27" s="253"/>
      <c r="W27" s="252"/>
      <c r="X27" s="250"/>
      <c r="Y27" s="251"/>
      <c r="Z27" s="249"/>
      <c r="AA27" s="250"/>
      <c r="AB27" s="250"/>
      <c r="AC27" s="300"/>
      <c r="AD27" s="250"/>
      <c r="AE27" s="253"/>
      <c r="AF27" s="300"/>
      <c r="AG27" s="250"/>
      <c r="AH27" s="253"/>
      <c r="AI27" s="300"/>
      <c r="AJ27" s="250"/>
      <c r="AK27" s="253"/>
      <c r="AL27" s="300"/>
      <c r="AM27" s="250"/>
      <c r="AN27" s="253"/>
      <c r="AO27" s="252"/>
      <c r="AP27" s="250"/>
      <c r="AQ27" s="251"/>
      <c r="AR27" s="286"/>
      <c r="AS27" s="287"/>
      <c r="AT27" s="288"/>
      <c r="AU27" s="286"/>
      <c r="AV27" s="287"/>
      <c r="AW27" s="288"/>
      <c r="AX27" s="286"/>
      <c r="AY27" s="287"/>
      <c r="AZ27" s="288"/>
      <c r="BA27" s="286"/>
      <c r="BB27" s="287"/>
      <c r="BC27" s="288"/>
    </row>
    <row r="28" spans="2:55" ht="15.75" x14ac:dyDescent="0.25">
      <c r="B28" s="78" t="str">
        <f t="shared" si="1"/>
        <v/>
      </c>
      <c r="C28" s="75"/>
      <c r="D28" s="75"/>
      <c r="E28" s="85"/>
      <c r="F28" s="83" t="str">
        <f t="shared" si="0"/>
        <v/>
      </c>
      <c r="G28" s="232"/>
      <c r="H28" s="247"/>
      <c r="I28" s="229"/>
      <c r="J28" s="295"/>
      <c r="K28" s="299"/>
      <c r="L28" s="229"/>
      <c r="M28" s="244"/>
      <c r="N28" s="240"/>
      <c r="O28" s="229"/>
      <c r="P28" s="295"/>
      <c r="Q28" s="303"/>
      <c r="R28" s="229"/>
      <c r="S28" s="244"/>
      <c r="T28" s="299"/>
      <c r="U28" s="229"/>
      <c r="V28" s="244"/>
      <c r="W28" s="240"/>
      <c r="X28" s="229"/>
      <c r="Y28" s="237"/>
      <c r="Z28" s="247"/>
      <c r="AA28" s="229"/>
      <c r="AB28" s="295"/>
      <c r="AC28" s="299"/>
      <c r="AD28" s="229"/>
      <c r="AE28" s="244"/>
      <c r="AF28" s="299"/>
      <c r="AG28" s="229"/>
      <c r="AH28" s="244"/>
      <c r="AI28" s="299"/>
      <c r="AJ28" s="229"/>
      <c r="AK28" s="244"/>
      <c r="AL28" s="299"/>
      <c r="AM28" s="229"/>
      <c r="AN28" s="244"/>
      <c r="AO28" s="240"/>
      <c r="AP28" s="229"/>
      <c r="AQ28" s="237"/>
      <c r="AR28" s="283"/>
      <c r="AS28" s="284"/>
      <c r="AT28" s="285"/>
      <c r="AU28" s="283"/>
      <c r="AV28" s="284"/>
      <c r="AW28" s="285"/>
      <c r="AX28" s="283"/>
      <c r="AY28" s="284"/>
      <c r="AZ28" s="285"/>
      <c r="BA28" s="283"/>
      <c r="BB28" s="284"/>
      <c r="BC28" s="285"/>
    </row>
    <row r="29" spans="2:55" ht="15.75" x14ac:dyDescent="0.25">
      <c r="B29" s="78" t="str">
        <f t="shared" si="1"/>
        <v/>
      </c>
      <c r="C29" s="86"/>
      <c r="D29" s="86"/>
      <c r="E29" s="87"/>
      <c r="F29" s="83" t="str">
        <f t="shared" si="0"/>
        <v/>
      </c>
      <c r="G29" s="233"/>
      <c r="H29" s="249"/>
      <c r="I29" s="250"/>
      <c r="J29" s="250"/>
      <c r="K29" s="300"/>
      <c r="L29" s="250"/>
      <c r="M29" s="253"/>
      <c r="N29" s="252"/>
      <c r="O29" s="250"/>
      <c r="P29" s="250"/>
      <c r="Q29" s="300"/>
      <c r="R29" s="250"/>
      <c r="S29" s="253"/>
      <c r="T29" s="300"/>
      <c r="U29" s="250"/>
      <c r="V29" s="253"/>
      <c r="W29" s="252"/>
      <c r="X29" s="250"/>
      <c r="Y29" s="251"/>
      <c r="Z29" s="249"/>
      <c r="AA29" s="250"/>
      <c r="AB29" s="250"/>
      <c r="AC29" s="300"/>
      <c r="AD29" s="250"/>
      <c r="AE29" s="253"/>
      <c r="AF29" s="300"/>
      <c r="AG29" s="250"/>
      <c r="AH29" s="253"/>
      <c r="AI29" s="300"/>
      <c r="AJ29" s="250"/>
      <c r="AK29" s="253"/>
      <c r="AL29" s="300"/>
      <c r="AM29" s="250"/>
      <c r="AN29" s="253"/>
      <c r="AO29" s="252"/>
      <c r="AP29" s="250"/>
      <c r="AQ29" s="251"/>
      <c r="AR29" s="286"/>
      <c r="AS29" s="287"/>
      <c r="AT29" s="288"/>
      <c r="AU29" s="286"/>
      <c r="AV29" s="287"/>
      <c r="AW29" s="288"/>
      <c r="AX29" s="286"/>
      <c r="AY29" s="287"/>
      <c r="AZ29" s="288"/>
      <c r="BA29" s="286"/>
      <c r="BB29" s="287"/>
      <c r="BC29" s="288"/>
    </row>
    <row r="30" spans="2:55" ht="15.75" x14ac:dyDescent="0.25">
      <c r="B30" s="78" t="str">
        <f t="shared" si="1"/>
        <v/>
      </c>
      <c r="C30" s="75"/>
      <c r="D30" s="75"/>
      <c r="E30" s="85"/>
      <c r="F30" s="83" t="str">
        <f t="shared" si="0"/>
        <v/>
      </c>
      <c r="G30" s="232"/>
      <c r="H30" s="247"/>
      <c r="I30" s="229"/>
      <c r="J30" s="295"/>
      <c r="K30" s="299"/>
      <c r="L30" s="229"/>
      <c r="M30" s="244"/>
      <c r="N30" s="240"/>
      <c r="O30" s="229"/>
      <c r="P30" s="295"/>
      <c r="Q30" s="303"/>
      <c r="R30" s="229"/>
      <c r="S30" s="244"/>
      <c r="T30" s="299"/>
      <c r="U30" s="229"/>
      <c r="V30" s="244"/>
      <c r="W30" s="240"/>
      <c r="X30" s="229"/>
      <c r="Y30" s="237"/>
      <c r="Z30" s="247"/>
      <c r="AA30" s="229"/>
      <c r="AB30" s="295"/>
      <c r="AC30" s="299"/>
      <c r="AD30" s="229"/>
      <c r="AE30" s="244"/>
      <c r="AF30" s="299"/>
      <c r="AG30" s="229"/>
      <c r="AH30" s="244"/>
      <c r="AI30" s="299"/>
      <c r="AJ30" s="229"/>
      <c r="AK30" s="244"/>
      <c r="AL30" s="299"/>
      <c r="AM30" s="229"/>
      <c r="AN30" s="244"/>
      <c r="AO30" s="240"/>
      <c r="AP30" s="229"/>
      <c r="AQ30" s="237"/>
      <c r="AR30" s="283"/>
      <c r="AS30" s="284"/>
      <c r="AT30" s="285"/>
      <c r="AU30" s="283"/>
      <c r="AV30" s="284"/>
      <c r="AW30" s="285"/>
      <c r="AX30" s="283"/>
      <c r="AY30" s="284"/>
      <c r="AZ30" s="285"/>
      <c r="BA30" s="283"/>
      <c r="BB30" s="284"/>
      <c r="BC30" s="285"/>
    </row>
    <row r="31" spans="2:55" ht="15.75" x14ac:dyDescent="0.25">
      <c r="B31" s="78" t="str">
        <f t="shared" si="1"/>
        <v/>
      </c>
      <c r="C31" s="86"/>
      <c r="D31" s="86"/>
      <c r="E31" s="87"/>
      <c r="F31" s="83" t="str">
        <f t="shared" si="0"/>
        <v/>
      </c>
      <c r="G31" s="233"/>
      <c r="H31" s="249"/>
      <c r="I31" s="250"/>
      <c r="J31" s="250"/>
      <c r="K31" s="300"/>
      <c r="L31" s="250"/>
      <c r="M31" s="253"/>
      <c r="N31" s="252"/>
      <c r="O31" s="250"/>
      <c r="P31" s="250"/>
      <c r="Q31" s="300"/>
      <c r="R31" s="250"/>
      <c r="S31" s="253"/>
      <c r="T31" s="300"/>
      <c r="U31" s="250"/>
      <c r="V31" s="253"/>
      <c r="W31" s="252"/>
      <c r="X31" s="250"/>
      <c r="Y31" s="251"/>
      <c r="Z31" s="249"/>
      <c r="AA31" s="250"/>
      <c r="AB31" s="250"/>
      <c r="AC31" s="300"/>
      <c r="AD31" s="250"/>
      <c r="AE31" s="253"/>
      <c r="AF31" s="300"/>
      <c r="AG31" s="250"/>
      <c r="AH31" s="253"/>
      <c r="AI31" s="300"/>
      <c r="AJ31" s="250"/>
      <c r="AK31" s="253"/>
      <c r="AL31" s="300"/>
      <c r="AM31" s="250"/>
      <c r="AN31" s="253"/>
      <c r="AO31" s="252"/>
      <c r="AP31" s="250"/>
      <c r="AQ31" s="251"/>
      <c r="AR31" s="286"/>
      <c r="AS31" s="287"/>
      <c r="AT31" s="288"/>
      <c r="AU31" s="286"/>
      <c r="AV31" s="287"/>
      <c r="AW31" s="288"/>
      <c r="AX31" s="286"/>
      <c r="AY31" s="287"/>
      <c r="AZ31" s="288"/>
      <c r="BA31" s="286"/>
      <c r="BB31" s="287"/>
      <c r="BC31" s="288"/>
    </row>
    <row r="32" spans="2:55" ht="15.75" x14ac:dyDescent="0.25">
      <c r="B32" s="78" t="str">
        <f t="shared" si="1"/>
        <v/>
      </c>
      <c r="C32" s="75"/>
      <c r="D32" s="75"/>
      <c r="E32" s="85"/>
      <c r="F32" s="83" t="str">
        <f t="shared" si="0"/>
        <v/>
      </c>
      <c r="G32" s="232"/>
      <c r="H32" s="247"/>
      <c r="I32" s="229"/>
      <c r="J32" s="295"/>
      <c r="K32" s="299"/>
      <c r="L32" s="229"/>
      <c r="M32" s="244"/>
      <c r="N32" s="240"/>
      <c r="O32" s="229"/>
      <c r="P32" s="295"/>
      <c r="Q32" s="303"/>
      <c r="R32" s="229"/>
      <c r="S32" s="244"/>
      <c r="T32" s="299"/>
      <c r="U32" s="229"/>
      <c r="V32" s="244"/>
      <c r="W32" s="240"/>
      <c r="X32" s="229"/>
      <c r="Y32" s="237"/>
      <c r="Z32" s="247"/>
      <c r="AA32" s="229"/>
      <c r="AB32" s="295"/>
      <c r="AC32" s="299"/>
      <c r="AD32" s="229"/>
      <c r="AE32" s="244"/>
      <c r="AF32" s="299"/>
      <c r="AG32" s="229"/>
      <c r="AH32" s="244"/>
      <c r="AI32" s="299"/>
      <c r="AJ32" s="229"/>
      <c r="AK32" s="244"/>
      <c r="AL32" s="299"/>
      <c r="AM32" s="229"/>
      <c r="AN32" s="244"/>
      <c r="AO32" s="240"/>
      <c r="AP32" s="229"/>
      <c r="AQ32" s="237"/>
      <c r="AR32" s="283"/>
      <c r="AS32" s="284"/>
      <c r="AT32" s="285"/>
      <c r="AU32" s="283"/>
      <c r="AV32" s="284"/>
      <c r="AW32" s="285"/>
      <c r="AX32" s="283"/>
      <c r="AY32" s="284"/>
      <c r="AZ32" s="285"/>
      <c r="BA32" s="283"/>
      <c r="BB32" s="284"/>
      <c r="BC32" s="285"/>
    </row>
    <row r="33" spans="2:55" ht="15.75" x14ac:dyDescent="0.25">
      <c r="B33" s="78" t="str">
        <f t="shared" si="1"/>
        <v/>
      </c>
      <c r="C33" s="86"/>
      <c r="D33" s="86"/>
      <c r="E33" s="87"/>
      <c r="F33" s="83" t="str">
        <f t="shared" si="0"/>
        <v/>
      </c>
      <c r="G33" s="233"/>
      <c r="H33" s="249"/>
      <c r="I33" s="250"/>
      <c r="J33" s="250"/>
      <c r="K33" s="300"/>
      <c r="L33" s="250"/>
      <c r="M33" s="253"/>
      <c r="N33" s="252"/>
      <c r="O33" s="250"/>
      <c r="P33" s="250"/>
      <c r="Q33" s="300"/>
      <c r="R33" s="250"/>
      <c r="S33" s="253"/>
      <c r="T33" s="300"/>
      <c r="U33" s="250"/>
      <c r="V33" s="253"/>
      <c r="W33" s="252"/>
      <c r="X33" s="250"/>
      <c r="Y33" s="251"/>
      <c r="Z33" s="249"/>
      <c r="AA33" s="250"/>
      <c r="AB33" s="250"/>
      <c r="AC33" s="300"/>
      <c r="AD33" s="250"/>
      <c r="AE33" s="253"/>
      <c r="AF33" s="300"/>
      <c r="AG33" s="250"/>
      <c r="AH33" s="253"/>
      <c r="AI33" s="300"/>
      <c r="AJ33" s="250"/>
      <c r="AK33" s="253"/>
      <c r="AL33" s="300"/>
      <c r="AM33" s="250"/>
      <c r="AN33" s="253"/>
      <c r="AO33" s="252"/>
      <c r="AP33" s="250"/>
      <c r="AQ33" s="251"/>
      <c r="AR33" s="286"/>
      <c r="AS33" s="287"/>
      <c r="AT33" s="288"/>
      <c r="AU33" s="286"/>
      <c r="AV33" s="287"/>
      <c r="AW33" s="288"/>
      <c r="AX33" s="286"/>
      <c r="AY33" s="287"/>
      <c r="AZ33" s="288"/>
      <c r="BA33" s="286"/>
      <c r="BB33" s="287"/>
      <c r="BC33" s="288"/>
    </row>
    <row r="34" spans="2:55" ht="16.5" thickBot="1" x14ac:dyDescent="0.3">
      <c r="B34" s="79" t="str">
        <f>IF(C34="","",B33+1)</f>
        <v/>
      </c>
      <c r="C34" s="88"/>
      <c r="D34" s="88"/>
      <c r="E34" s="89"/>
      <c r="F34" s="225" t="str">
        <f t="shared" si="0"/>
        <v/>
      </c>
      <c r="G34" s="234"/>
      <c r="H34" s="248"/>
      <c r="I34" s="230"/>
      <c r="J34" s="296"/>
      <c r="K34" s="301"/>
      <c r="L34" s="230"/>
      <c r="M34" s="245"/>
      <c r="N34" s="241"/>
      <c r="O34" s="230"/>
      <c r="P34" s="296"/>
      <c r="Q34" s="304"/>
      <c r="R34" s="230"/>
      <c r="S34" s="245"/>
      <c r="T34" s="301"/>
      <c r="U34" s="230"/>
      <c r="V34" s="245"/>
      <c r="W34" s="241"/>
      <c r="X34" s="230"/>
      <c r="Y34" s="238"/>
      <c r="Z34" s="248"/>
      <c r="AA34" s="230"/>
      <c r="AB34" s="296"/>
      <c r="AC34" s="301"/>
      <c r="AD34" s="230"/>
      <c r="AE34" s="245"/>
      <c r="AF34" s="301"/>
      <c r="AG34" s="230"/>
      <c r="AH34" s="245"/>
      <c r="AI34" s="301"/>
      <c r="AJ34" s="230"/>
      <c r="AK34" s="245"/>
      <c r="AL34" s="301"/>
      <c r="AM34" s="230"/>
      <c r="AN34" s="245"/>
      <c r="AO34" s="241"/>
      <c r="AP34" s="230"/>
      <c r="AQ34" s="238"/>
      <c r="AR34" s="289"/>
      <c r="AS34" s="290"/>
      <c r="AT34" s="291"/>
      <c r="AU34" s="289"/>
      <c r="AV34" s="290"/>
      <c r="AW34" s="291"/>
      <c r="AX34" s="289"/>
      <c r="AY34" s="290"/>
      <c r="AZ34" s="291"/>
      <c r="BA34" s="289"/>
      <c r="BB34" s="290"/>
      <c r="BC34" s="291"/>
    </row>
    <row r="35" spans="2:55" ht="15.75" thickTop="1" x14ac:dyDescent="0.25"/>
    <row r="36" spans="2:55" x14ac:dyDescent="0.25">
      <c r="H36" s="222">
        <f>COUNTA(H12:H34)*IF(COUNTIF(H9,"*Vorläufe*")&gt;0,2,IF(COUNTIF(H9,"*Finale*")&gt;0,1,0))</f>
        <v>0</v>
      </c>
      <c r="I36" s="222" cm="1">
        <f t="array" ref="I36">SUMPRODUCT((I12:I34&lt;&gt;"")*(H12:H34&lt;&gt;"x")*(H12:H34&lt;&gt;"X"))
 *IF(COUNTIF(H9,"*Vorläufe*")&gt;0,2,IF(COUNTIF(H9,"*Finale*")&gt;0,1,0))</f>
        <v>0</v>
      </c>
      <c r="J36" s="222"/>
      <c r="K36" s="222">
        <f>COUNTA(K12:K34)*IF(COUNTIF(K9,"*Vorläufe*")&gt;0,2,IF(COUNTIF(K9,"*Finale*")&gt;0,1,0))</f>
        <v>0</v>
      </c>
      <c r="L36" s="222" cm="1">
        <f t="array" ref="L36">SUMPRODUCT((L12:L34&lt;&gt;"")*(K12:K34&lt;&gt;"x")*(K12:K34&lt;&gt;"X"))
 *IF(COUNTIF(K9,"*Vorläufe*")&gt;0,2,IF(COUNTIF(K9,"*Finale*")&gt;0,1,0))</f>
        <v>0</v>
      </c>
      <c r="M36" s="222"/>
      <c r="N36" s="222">
        <f>COUNTA(N12:N34)*IF(COUNTIF(N9,"*Vorläufe*")&gt;0,2,IF(COUNTIF(N9,"*Finale*")&gt;0,1,0))</f>
        <v>0</v>
      </c>
      <c r="O36" s="222" cm="1">
        <f t="array" ref="O36">SUMPRODUCT((O12:O34&lt;&gt;"")*(N12:N34&lt;&gt;"x")*(N12:N34&lt;&gt;"X"))
 *IF(COUNTIF(N9,"*Vorläufe*")&gt;0,2,IF(COUNTIF(N9,"*Finale*")&gt;0,1,0))</f>
        <v>0</v>
      </c>
      <c r="P36" s="222"/>
      <c r="Q36" s="222">
        <f>COUNTA(Q12:Q34)*IF(COUNTIF(Q9,"*Vorläufe*")&gt;0,2,IF(COUNTIF(Q9,"*Finale*")&gt;0,1,0))</f>
        <v>0</v>
      </c>
      <c r="R36" s="222" cm="1">
        <f t="array" ref="R36">SUMPRODUCT((R12:R34&lt;&gt;"")*(Q12:Q34&lt;&gt;"x")*(Q12:Q34&lt;&gt;"X"))
 *IF(COUNTIF(Q9,"*Vorläufe*")&gt;0,2,IF(COUNTIF(Q9,"*Finale*")&gt;0,1,0))</f>
        <v>0</v>
      </c>
      <c r="S36" s="222"/>
      <c r="T36" s="222">
        <f>COUNTA(T12:T34)*IF(COUNTIF(T9,"*Vorläufe*")&gt;0,2,IF(COUNTIF(T9,"*Finale*")&gt;0,1,0))</f>
        <v>0</v>
      </c>
      <c r="U36" s="222" cm="1">
        <f t="array" ref="U36">SUMPRODUCT((U12:U34&lt;&gt;"")*(T12:T34&lt;&gt;"x")*(T12:T34&lt;&gt;"X"))
 *IF(COUNTIF(T9,"*Vorläufe*")&gt;0,2,IF(COUNTIF(T9,"*Finale*")&gt;0,1,0))</f>
        <v>0</v>
      </c>
      <c r="V36" s="222"/>
      <c r="W36" s="222">
        <f>COUNTA(W12:W34)*IF(COUNTIF(W9,"*Vorläufe*")&gt;0,2,IF(COUNTIF(W9,"*Finale*")&gt;0,1,0))</f>
        <v>0</v>
      </c>
      <c r="X36" s="222" cm="1">
        <f t="array" ref="X36">SUMPRODUCT((X12:X34&lt;&gt;"")*(W12:W34&lt;&gt;"x")*(W12:W34&lt;&gt;"X"))
 *IF(COUNTIF(W9,"*Vorläufe*")&gt;0,2,IF(COUNTIF(W9,"*Finale*")&gt;0,1,0))</f>
        <v>0</v>
      </c>
      <c r="Y36" s="222"/>
      <c r="Z36" s="222">
        <f>COUNTA(Z12:Z34)*IF(COUNTIF(Z9,"*Vorläufe*")&gt;0,2,IF(COUNTIF(Z9,"*Finale*")&gt;0,1,0))</f>
        <v>0</v>
      </c>
      <c r="AA36" s="222" cm="1">
        <f t="array" ref="AA36">SUMPRODUCT((AA12:AA34&lt;&gt;"")*(Z12:Z34&lt;&gt;"x")*(Z12:Z34&lt;&gt;"X"))
 *IF(COUNTIF(Z9,"*Vorläufe*")&gt;0,2,IF(COUNTIF(Z9,"*Finale*")&gt;0,1,0))</f>
        <v>0</v>
      </c>
      <c r="AB36" s="222"/>
      <c r="AC36" s="222">
        <f>COUNTA(AC12:AC34)*IF(COUNTIF(AC9,"*Vorläufe*")&gt;0,2,IF(COUNTIF(AC9,"*Finale*")&gt;0,1,0))</f>
        <v>0</v>
      </c>
      <c r="AD36" s="222" cm="1">
        <f t="array" ref="AD36">SUMPRODUCT((AD12:AD34&lt;&gt;"")*(AC12:AC34&lt;&gt;"x")*(AC12:AC34&lt;&gt;"X"))
 *IF(COUNTIF(AC9,"*Vorläufe*")&gt;0,2,IF(COUNTIF(AC9,"*Finale*")&gt;0,1,0))</f>
        <v>0</v>
      </c>
      <c r="AE36" s="222"/>
      <c r="AF36" s="222">
        <f>COUNTA(AF12:AF34)*IF(COUNTIF(AF9,"*Vorläufe*")&gt;0,2,IF(COUNTIF(AF9,"*Finale*")&gt;0,1,0))</f>
        <v>0</v>
      </c>
      <c r="AG36" s="222" cm="1">
        <f t="array" ref="AG36">SUMPRODUCT((AG12:AG34&lt;&gt;"")*(AF12:AF34&lt;&gt;"x")*(AF12:AF34&lt;&gt;"X"))
 *IF(COUNTIF(AF9,"*Vorläufe*")&gt;0,2,IF(COUNTIF(AF9,"*Finale*")&gt;0,1,0))</f>
        <v>0</v>
      </c>
      <c r="AH36" s="222"/>
      <c r="AI36" s="222">
        <f>COUNTA(AI12:AI34)*IF(COUNTIF(AI9,"*Vorläufe*")&gt;0,2,IF(COUNTIF(AI9,"*Finale*")&gt;0,1,0))</f>
        <v>0</v>
      </c>
      <c r="AJ36" s="222" cm="1">
        <f t="array" ref="AJ36">SUMPRODUCT((AJ12:AJ34&lt;&gt;"")*(AI12:AI34&lt;&gt;"x")*(AI12:AI34&lt;&gt;"X"))
 *IF(COUNTIF(AI9,"*Vorläufe*")&gt;0,2,IF(COUNTIF(AI9,"*Finale*")&gt;0,1,0))</f>
        <v>0</v>
      </c>
      <c r="AK36" s="222"/>
      <c r="AL36" s="222">
        <f>COUNTA(AL12:AL34)*IF(COUNTIF(AL9,"*Vorläufe*")&gt;0,2,IF(COUNTIF(AL9,"*Finale*")&gt;0,1,0))</f>
        <v>0</v>
      </c>
      <c r="AM36" s="222" cm="1">
        <f t="array" ref="AM36">SUMPRODUCT((AM12:AM34&lt;&gt;"")*(AL12:AL34&lt;&gt;"x")*(AL12:AL34&lt;&gt;"X"))
 *IF(COUNTIF(AL9,"*Vorläufe*")&gt;0,2,IF(COUNTIF(AL9,"*Finale*")&gt;0,1,0))</f>
        <v>0</v>
      </c>
      <c r="AN36" s="222"/>
      <c r="AO36" s="222">
        <f>COUNTA(AO12:AO34)*IF(COUNTIF(AO9,"*Vorläufe*")&gt;0,2,IF(COUNTIF(AO9,"*Finale*")&gt;0,1,0))</f>
        <v>0</v>
      </c>
      <c r="AP36" s="222" cm="1">
        <f t="array" ref="AP36">SUMPRODUCT((AP12:AP34&lt;&gt;"")*(AO12:AO34&lt;&gt;"x")*(AO12:AO34&lt;&gt;"X"))
 *IF(COUNTIF(AO9,"*Vorläufe*")&gt;0,2,IF(COUNTIF(AO9,"*Finale*")&gt;0,1,0))</f>
        <v>0</v>
      </c>
      <c r="AQ36" s="222"/>
      <c r="AR36" s="222">
        <f>COUNTA(AR12:AR34)*IF(COUNTIF(AR9,"*Vorläufe*")&gt;0,2,IF(COUNTIF(AR9,"*Finale*")&gt;0,1,0))</f>
        <v>0</v>
      </c>
      <c r="AS36" s="222" cm="1">
        <f t="array" ref="AS36">SUMPRODUCT((AS12:AS34&lt;&gt;"")*(AR12:AR34&lt;&gt;"x")*(AR12:AR34&lt;&gt;"X"))
 *IF(COUNTIF(AR9,"*Vorläufe*")&gt;0,2,IF(COUNTIF(AR9,"*Finale*")&gt;0,1,0))</f>
        <v>0</v>
      </c>
      <c r="AT36" s="222"/>
      <c r="AU36" s="222">
        <f>COUNTA(AU12:AU34)*IF(COUNTIF(AU9,"*Vorläufe*")&gt;0,2,IF(COUNTIF(AU9,"*Finale*")&gt;0,1,0))</f>
        <v>0</v>
      </c>
      <c r="AV36" s="222" cm="1">
        <f t="array" ref="AV36">SUMPRODUCT((AV12:AV34&lt;&gt;"")*(AU12:AU34&lt;&gt;"x")*(AU12:AU34&lt;&gt;"X"))
 *IF(COUNTIF(AU9,"*Vorläufe*")&gt;0,2,IF(COUNTIF(AU9,"*Finale*")&gt;0,1,0))</f>
        <v>0</v>
      </c>
      <c r="AW36" s="222"/>
      <c r="AX36" s="222">
        <f>COUNTA(AX12:AX34)*IF(COUNTIF(AX9,"*Vorläufe*")&gt;0,2,IF(COUNTIF(AX9,"*Finale*")&gt;0,1,0))</f>
        <v>0</v>
      </c>
      <c r="AY36" s="222" cm="1">
        <f t="array" ref="AY36">SUMPRODUCT((AY12:AY34&lt;&gt;"")*(AX12:AX34&lt;&gt;"x")*(AX12:AX34&lt;&gt;"X"))
 *IF(COUNTIF(AX9,"*Vorläufe*")&gt;0,2,IF(COUNTIF(AX9,"*Finale*")&gt;0,1,0))</f>
        <v>0</v>
      </c>
      <c r="AZ36" s="222"/>
      <c r="BA36" s="222">
        <f>COUNTA(BA12:BA34)*IF(COUNTIF(BA9,"*Vorläufe*")&gt;0,2,IF(COUNTIF(BA9,"*Finale*")&gt;0,1,0))</f>
        <v>0</v>
      </c>
      <c r="BB36" s="222" cm="1">
        <f t="array" ref="BB36">SUMPRODUCT((BB12:BB34&lt;&gt;"")*(BA12:BA34&lt;&gt;"x")*(BA12:BA34&lt;&gt;"X"))
 *IF(COUNTIF(BA9,"*Vorläufe*")&gt;0,2,IF(COUNTIF(BA9,"*Finale*")&gt;0,1,0))</f>
        <v>0</v>
      </c>
      <c r="BC36" s="222"/>
    </row>
  </sheetData>
  <sheetProtection algorithmName="SHA-512" hashValue="H0SNWPINerx3Eb0Ew5x1OVTwEET9dd0aU8berHQcv/2k3hBxE5b91nSmghc67wd5E0N5vA5wUuuAljtixQn0Aw==" saltValue="YHI3QS+G6otpkwM236gHFQ==" spinCount="100000" sheet="1" selectLockedCells="1"/>
  <mergeCells count="31">
    <mergeCell ref="B8:G8"/>
    <mergeCell ref="B2:BC2"/>
    <mergeCell ref="B3:BC3"/>
    <mergeCell ref="H6:BC6"/>
    <mergeCell ref="B5:C5"/>
    <mergeCell ref="B7:G7"/>
    <mergeCell ref="H7:BC7"/>
    <mergeCell ref="H8:Y8"/>
    <mergeCell ref="Z8:AQ8"/>
    <mergeCell ref="D9:D10"/>
    <mergeCell ref="C9:C10"/>
    <mergeCell ref="B9:B10"/>
    <mergeCell ref="K9:M9"/>
    <mergeCell ref="N9:P9"/>
    <mergeCell ref="H9:J9"/>
    <mergeCell ref="G9:G10"/>
    <mergeCell ref="F9:F10"/>
    <mergeCell ref="E9:E10"/>
    <mergeCell ref="AR9:AT9"/>
    <mergeCell ref="AU9:AW9"/>
    <mergeCell ref="AX9:AZ9"/>
    <mergeCell ref="BA9:BC9"/>
    <mergeCell ref="AF9:AH9"/>
    <mergeCell ref="AI9:AK9"/>
    <mergeCell ref="AL9:AN9"/>
    <mergeCell ref="AO9:AQ9"/>
    <mergeCell ref="Q9:S9"/>
    <mergeCell ref="T9:V9"/>
    <mergeCell ref="W9:Y9"/>
    <mergeCell ref="Z9:AB9"/>
    <mergeCell ref="AC9:AE9"/>
  </mergeCells>
  <conditionalFormatting sqref="E12:E34">
    <cfRule type="expression" dxfId="1" priority="1">
      <formula>AND($C12&lt;&gt;"",$E12="")</formula>
    </cfRule>
  </conditionalFormatting>
  <dataValidations count="2">
    <dataValidation type="date" operator="lessThanOrEqual" allowBlank="1" showInputMessage="1" showErrorMessage="1" errorTitle="Jurymitglied noch unter 15" error="Jurymitglied muss mindestens 16 sein. Bitte überprüfen vom Geburtsdatum oder anders Jurymitglied eintragen" sqref="E12:E34" xr:uid="{535F1299-04D5-4109-BD9B-BB621C4BE355}">
      <formula1>DATE(YEAR($A$1)-16,MONTH($A$1),DAY($A$1))</formula1>
    </dataValidation>
    <dataValidation type="list" errorStyle="warning" allowBlank="1" showDropDown="1" showErrorMessage="1" errorTitle="Falsches Zeichen" error="Bitte nur mit X ankreuzen." sqref="H12:BC34" xr:uid="{2B969508-CFB1-48E5-87C9-3900FB8342B8}">
      <formula1>"X,x"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01F90-D701-402D-B304-99AC991BE7ED}">
  <sheetPr codeName="Tabelle4">
    <tabColor theme="8" tint="0.79998168889431442"/>
  </sheetPr>
  <dimension ref="B1:O108"/>
  <sheetViews>
    <sheetView workbookViewId="0">
      <selection activeCell="F9" sqref="F9"/>
    </sheetView>
  </sheetViews>
  <sheetFormatPr baseColWidth="10" defaultRowHeight="15" x14ac:dyDescent="0.25"/>
  <cols>
    <col min="1" max="1" width="6.7109375" style="1" customWidth="1"/>
    <col min="2" max="2" width="9.42578125" style="1" bestFit="1" customWidth="1"/>
    <col min="3" max="4" width="20.7109375" style="1" customWidth="1"/>
    <col min="5" max="5" width="6.85546875" style="1" bestFit="1" customWidth="1"/>
    <col min="6" max="6" width="50.7109375" style="1" customWidth="1"/>
    <col min="7" max="16384" width="11.42578125" style="1"/>
  </cols>
  <sheetData>
    <row r="1" spans="2:15" ht="16.5" x14ac:dyDescent="0.3">
      <c r="G1" s="23"/>
      <c r="J1" s="24"/>
      <c r="K1" s="24"/>
      <c r="L1" s="24"/>
      <c r="M1" s="24"/>
      <c r="N1" s="23"/>
    </row>
    <row r="2" spans="2:15" ht="44.25" x14ac:dyDescent="0.25">
      <c r="B2" s="313" t="str">
        <f>'allg. Daten'!A2</f>
        <v>16. Schwäbischer Einradtag</v>
      </c>
      <c r="C2" s="313"/>
      <c r="D2" s="313"/>
      <c r="E2" s="313"/>
      <c r="F2" s="313"/>
      <c r="G2" s="90"/>
      <c r="H2" s="90"/>
      <c r="I2" s="90"/>
      <c r="J2" s="90"/>
      <c r="K2" s="90"/>
      <c r="L2" s="90"/>
      <c r="M2" s="90"/>
      <c r="N2" s="90"/>
      <c r="O2" s="90"/>
    </row>
    <row r="3" spans="2:15" ht="31.5" x14ac:dyDescent="0.25">
      <c r="B3" s="312" t="str">
        <f>'allg. Daten'!A3</f>
        <v>28.03.2026</v>
      </c>
      <c r="C3" s="312"/>
      <c r="D3" s="312"/>
      <c r="E3" s="312"/>
      <c r="F3" s="312"/>
      <c r="G3" s="91"/>
      <c r="H3" s="91"/>
      <c r="I3" s="91"/>
      <c r="J3" s="91"/>
      <c r="K3" s="91"/>
      <c r="L3" s="91"/>
      <c r="M3" s="91"/>
      <c r="N3" s="91"/>
      <c r="O3" s="91"/>
    </row>
    <row r="4" spans="2:15" ht="31.5" x14ac:dyDescent="0.25">
      <c r="B4" s="21"/>
      <c r="C4" s="21"/>
      <c r="D4" s="21"/>
      <c r="E4" s="21"/>
      <c r="F4" s="21"/>
      <c r="G4" s="44"/>
      <c r="H4" s="21"/>
      <c r="I4" s="21"/>
      <c r="J4" s="21"/>
      <c r="K4" s="21"/>
      <c r="L4" s="21"/>
      <c r="M4" s="21"/>
      <c r="N4" s="44"/>
      <c r="O4" s="21"/>
    </row>
    <row r="5" spans="2:15" ht="27" x14ac:dyDescent="0.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</row>
    <row r="6" spans="2:15" ht="21.75" thickBot="1" x14ac:dyDescent="0.45">
      <c r="B6" s="25"/>
      <c r="C6" s="25"/>
      <c r="D6" s="25"/>
      <c r="E6" s="25"/>
      <c r="F6" s="25"/>
      <c r="G6" s="45"/>
      <c r="H6" s="25"/>
      <c r="I6" s="25"/>
      <c r="J6" s="48"/>
      <c r="K6" s="48"/>
      <c r="L6" s="48"/>
      <c r="M6" s="48"/>
      <c r="N6" s="45"/>
      <c r="O6" s="25"/>
    </row>
    <row r="7" spans="2:15" ht="18.75" thickTop="1" x14ac:dyDescent="0.35">
      <c r="B7" s="96" t="s">
        <v>78</v>
      </c>
      <c r="C7" s="92" t="s">
        <v>34</v>
      </c>
      <c r="D7" s="92" t="s">
        <v>37</v>
      </c>
      <c r="E7" s="92" t="s">
        <v>40</v>
      </c>
      <c r="F7" s="93" t="s">
        <v>77</v>
      </c>
    </row>
    <row r="8" spans="2:15" ht="18" x14ac:dyDescent="0.35">
      <c r="B8" s="97">
        <f t="array" ref="B8">IF(ISERROR(SMALL(IF((Anmeldeformular!$J$10:$J$109=Datenabgleich!$B$17)*(Anmeldeformular!$B$10:$B$109&lt;&gt;""),Anmeldeformular!$B$10:$B$109,""),Datenabgleich!A17)),0,SMALL(IF((Anmeldeformular!$J$10:$J$109=Datenabgleich!$B$17)*(Anmeldeformular!$B$10:$B$109&lt;&gt;""),Anmeldeformular!$B$10:$B$109,""),Datenabgleich!A17))</f>
        <v>0</v>
      </c>
      <c r="C8" s="94" t="str">
        <f>IF(B8&gt;0,VLOOKUP(B8,Anmeldeformular!$B$10:$O$109,2),"")</f>
        <v/>
      </c>
      <c r="D8" s="94" t="str">
        <f>IF(B8&gt;0,VLOOKUP(B8,Anmeldeformular!$B$10:$O$109,3),"")</f>
        <v/>
      </c>
      <c r="E8" s="94" t="str">
        <f>IF(B8&gt;0,VLOOKUP(B8,Anmeldeformular!$B$10:$O$109,6),"")</f>
        <v/>
      </c>
      <c r="F8" s="111"/>
    </row>
    <row r="9" spans="2:15" ht="18" x14ac:dyDescent="0.35">
      <c r="B9" s="97">
        <f t="array" ref="B9">IF(ISERROR(SMALL(IF((Anmeldeformular!$J$10:$J$109=Datenabgleich!$B$17)*(Anmeldeformular!$B$10:$B$109&lt;&gt;""),Anmeldeformular!$B$10:$B$109,""),Datenabgleich!A18)),0,SMALL(IF((Anmeldeformular!$J$10:$J$109=Datenabgleich!$B$17)*(Anmeldeformular!$B$10:$B$109&lt;&gt;""),Anmeldeformular!$B$10:$B$109,""),Datenabgleich!A18))</f>
        <v>0</v>
      </c>
      <c r="C9" s="94" t="str">
        <f>IF(B9&gt;0,VLOOKUP(B9,Anmeldeformular!$B$10:$O$109,2),"")</f>
        <v/>
      </c>
      <c r="D9" s="94" t="str">
        <f>IF(B9&gt;0,VLOOKUP(B9,Anmeldeformular!$B$10:$O$109,3),"")</f>
        <v/>
      </c>
      <c r="E9" s="94" t="str">
        <f>IF(B9&gt;0,VLOOKUP(B9,Anmeldeformular!$B$10:$O$109,6),"")</f>
        <v/>
      </c>
      <c r="F9" s="111"/>
    </row>
    <row r="10" spans="2:15" ht="18" x14ac:dyDescent="0.35">
      <c r="B10" s="97">
        <f t="array" ref="B10">IF(ISERROR(SMALL(IF((Anmeldeformular!$J$10:$J$109=Datenabgleich!$B$17)*(Anmeldeformular!$B$10:$B$109&lt;&gt;""),Anmeldeformular!$B$10:$B$109,""),Datenabgleich!A19)),0,SMALL(IF((Anmeldeformular!$J$10:$J$109=Datenabgleich!$B$17)*(Anmeldeformular!$B$10:$B$109&lt;&gt;""),Anmeldeformular!$B$10:$B$109,""),Datenabgleich!A19))</f>
        <v>0</v>
      </c>
      <c r="C10" s="94" t="str">
        <f>IF(B10&gt;0,VLOOKUP(B10,Anmeldeformular!$B$10:$O$109,2),"")</f>
        <v/>
      </c>
      <c r="D10" s="94" t="str">
        <f>IF(B10&gt;0,VLOOKUP(B10,Anmeldeformular!$B$10:$O$109,3),"")</f>
        <v/>
      </c>
      <c r="E10" s="94" t="str">
        <f>IF(B10&gt;0,VLOOKUP(B10,Anmeldeformular!$B$10:$O$109,6),"")</f>
        <v/>
      </c>
      <c r="F10" s="111"/>
    </row>
    <row r="11" spans="2:15" ht="18" x14ac:dyDescent="0.35">
      <c r="B11" s="97">
        <f t="array" ref="B11">IF(ISERROR(SMALL(IF((Anmeldeformular!$J$10:$J$109=Datenabgleich!$B$17)*(Anmeldeformular!$B$10:$B$109&lt;&gt;""),Anmeldeformular!$B$10:$B$109,""),Datenabgleich!A20)),0,SMALL(IF((Anmeldeformular!$J$10:$J$109=Datenabgleich!$B$17)*(Anmeldeformular!$B$10:$B$109&lt;&gt;""),Anmeldeformular!$B$10:$B$109,""),Datenabgleich!A20))</f>
        <v>0</v>
      </c>
      <c r="C11" s="94" t="str">
        <f>IF(B11&gt;0,VLOOKUP(B11,Anmeldeformular!$B$10:$O$109,2),"")</f>
        <v/>
      </c>
      <c r="D11" s="94" t="str">
        <f>IF(B11&gt;0,VLOOKUP(B11,Anmeldeformular!$B$10:$O$109,3),"")</f>
        <v/>
      </c>
      <c r="E11" s="94" t="str">
        <f>IF(B11&gt;0,VLOOKUP(B11,Anmeldeformular!$B$10:$O$109,6),"")</f>
        <v/>
      </c>
      <c r="F11" s="111"/>
    </row>
    <row r="12" spans="2:15" ht="18" x14ac:dyDescent="0.35">
      <c r="B12" s="97">
        <f t="array" ref="B12">IF(ISERROR(SMALL(IF((Anmeldeformular!$J$10:$J$109=Datenabgleich!$B$17)*(Anmeldeformular!$B$10:$B$109&lt;&gt;""),Anmeldeformular!$B$10:$B$109,""),Datenabgleich!A21)),0,SMALL(IF((Anmeldeformular!$J$10:$J$109=Datenabgleich!$B$17)*(Anmeldeformular!$B$10:$B$109&lt;&gt;""),Anmeldeformular!$B$10:$B$109,""),Datenabgleich!A21))</f>
        <v>0</v>
      </c>
      <c r="C12" s="94" t="str">
        <f>IF(B12&gt;0,VLOOKUP(B12,Anmeldeformular!$B$10:$O$109,2),"")</f>
        <v/>
      </c>
      <c r="D12" s="94" t="str">
        <f>IF(B12&gt;0,VLOOKUP(B12,Anmeldeformular!$B$10:$O$109,3),"")</f>
        <v/>
      </c>
      <c r="E12" s="94" t="str">
        <f>IF(B12&gt;0,VLOOKUP(B12,Anmeldeformular!$B$10:$O$109,6),"")</f>
        <v/>
      </c>
      <c r="F12" s="111"/>
    </row>
    <row r="13" spans="2:15" ht="18" x14ac:dyDescent="0.35">
      <c r="B13" s="97">
        <f t="array" ref="B13">IF(ISERROR(SMALL(IF((Anmeldeformular!$J$10:$J$109=Datenabgleich!$B$17)*(Anmeldeformular!$B$10:$B$109&lt;&gt;""),Anmeldeformular!$B$10:$B$109,""),Datenabgleich!A22)),0,SMALL(IF((Anmeldeformular!$J$10:$J$109=Datenabgleich!$B$17)*(Anmeldeformular!$B$10:$B$109&lt;&gt;""),Anmeldeformular!$B$10:$B$109,""),Datenabgleich!A22))</f>
        <v>0</v>
      </c>
      <c r="C13" s="94" t="str">
        <f>IF(B13&gt;0,VLOOKUP(B13,Anmeldeformular!$B$10:$O$109,2),"")</f>
        <v/>
      </c>
      <c r="D13" s="94" t="str">
        <f>IF(B13&gt;0,VLOOKUP(B13,Anmeldeformular!$B$10:$O$109,3),"")</f>
        <v/>
      </c>
      <c r="E13" s="94" t="str">
        <f>IF(B13&gt;0,VLOOKUP(B13,Anmeldeformular!$B$10:$O$109,6),"")</f>
        <v/>
      </c>
      <c r="F13" s="111"/>
    </row>
    <row r="14" spans="2:15" ht="18" x14ac:dyDescent="0.35">
      <c r="B14" s="97">
        <f t="array" ref="B14">IF(ISERROR(SMALL(IF((Anmeldeformular!$J$10:$J$109=Datenabgleich!$B$17)*(Anmeldeformular!$B$10:$B$109&lt;&gt;""),Anmeldeformular!$B$10:$B$109,""),Datenabgleich!A23)),0,SMALL(IF((Anmeldeformular!$J$10:$J$109=Datenabgleich!$B$17)*(Anmeldeformular!$B$10:$B$109&lt;&gt;""),Anmeldeformular!$B$10:$B$109,""),Datenabgleich!A23))</f>
        <v>0</v>
      </c>
      <c r="C14" s="94" t="str">
        <f>IF(B14&gt;0,VLOOKUP(B14,Anmeldeformular!$B$10:$O$109,2),"")</f>
        <v/>
      </c>
      <c r="D14" s="94" t="str">
        <f>IF(B14&gt;0,VLOOKUP(B14,Anmeldeformular!$B$10:$O$109,3),"")</f>
        <v/>
      </c>
      <c r="E14" s="94" t="str">
        <f>IF(B14&gt;0,VLOOKUP(B14,Anmeldeformular!$B$10:$O$109,6),"")</f>
        <v/>
      </c>
      <c r="F14" s="111"/>
    </row>
    <row r="15" spans="2:15" ht="18" x14ac:dyDescent="0.35">
      <c r="B15" s="97">
        <f t="array" ref="B15">IF(ISERROR(SMALL(IF((Anmeldeformular!$J$10:$J$109=Datenabgleich!$B$17)*(Anmeldeformular!$B$10:$B$109&lt;&gt;""),Anmeldeformular!$B$10:$B$109,""),Datenabgleich!A24)),0,SMALL(IF((Anmeldeformular!$J$10:$J$109=Datenabgleich!$B$17)*(Anmeldeformular!$B$10:$B$109&lt;&gt;""),Anmeldeformular!$B$10:$B$109,""),Datenabgleich!A24))</f>
        <v>0</v>
      </c>
      <c r="C15" s="94" t="str">
        <f>IF(B15&gt;0,VLOOKUP(B15,Anmeldeformular!$B$10:$O$109,2),"")</f>
        <v/>
      </c>
      <c r="D15" s="94" t="str">
        <f>IF(B15&gt;0,VLOOKUP(B15,Anmeldeformular!$B$10:$O$109,3),"")</f>
        <v/>
      </c>
      <c r="E15" s="94" t="str">
        <f>IF(B15&gt;0,VLOOKUP(B15,Anmeldeformular!$B$10:$O$109,6),"")</f>
        <v/>
      </c>
      <c r="F15" s="111"/>
    </row>
    <row r="16" spans="2:15" ht="18" x14ac:dyDescent="0.35">
      <c r="B16" s="97">
        <f t="array" ref="B16">IF(ISERROR(SMALL(IF((Anmeldeformular!$J$10:$J$109=Datenabgleich!$B$17)*(Anmeldeformular!$B$10:$B$109&lt;&gt;""),Anmeldeformular!$B$10:$B$109,""),Datenabgleich!A25)),0,SMALL(IF((Anmeldeformular!$J$10:$J$109=Datenabgleich!$B$17)*(Anmeldeformular!$B$10:$B$109&lt;&gt;""),Anmeldeformular!$B$10:$B$109,""),Datenabgleich!A25))</f>
        <v>0</v>
      </c>
      <c r="C16" s="94" t="str">
        <f>IF(B16&gt;0,VLOOKUP(B16,Anmeldeformular!$B$10:$O$109,2),"")</f>
        <v/>
      </c>
      <c r="D16" s="94" t="str">
        <f>IF(B16&gt;0,VLOOKUP(B16,Anmeldeformular!$B$10:$O$109,3),"")</f>
        <v/>
      </c>
      <c r="E16" s="94" t="str">
        <f>IF(B16&gt;0,VLOOKUP(B16,Anmeldeformular!$B$10:$O$109,6),"")</f>
        <v/>
      </c>
      <c r="F16" s="111"/>
    </row>
    <row r="17" spans="2:6" ht="18" x14ac:dyDescent="0.35">
      <c r="B17" s="97">
        <f t="array" ref="B17">IF(ISERROR(SMALL(IF((Anmeldeformular!$J$10:$J$109=Datenabgleich!$B$17)*(Anmeldeformular!$B$10:$B$109&lt;&gt;""),Anmeldeformular!$B$10:$B$109,""),Datenabgleich!A26)),0,SMALL(IF((Anmeldeformular!$J$10:$J$109=Datenabgleich!$B$17)*(Anmeldeformular!$B$10:$B$109&lt;&gt;""),Anmeldeformular!$B$10:$B$109,""),Datenabgleich!A26))</f>
        <v>0</v>
      </c>
      <c r="C17" s="94" t="str">
        <f>IF(B17&gt;0,VLOOKUP(B17,Anmeldeformular!$B$10:$O$109,2),"")</f>
        <v/>
      </c>
      <c r="D17" s="94" t="str">
        <f>IF(B17&gt;0,VLOOKUP(B17,Anmeldeformular!$B$10:$O$109,3),"")</f>
        <v/>
      </c>
      <c r="E17" s="94" t="str">
        <f>IF(B17&gt;0,VLOOKUP(B17,Anmeldeformular!$B$10:$O$109,6),"")</f>
        <v/>
      </c>
      <c r="F17" s="111"/>
    </row>
    <row r="18" spans="2:6" ht="18" x14ac:dyDescent="0.35">
      <c r="B18" s="97">
        <f t="array" ref="B18">IF(ISERROR(SMALL(IF((Anmeldeformular!$J$10:$J$109=Datenabgleich!$B$17)*(Anmeldeformular!$B$10:$B$109&lt;&gt;""),Anmeldeformular!$B$10:$B$109,""),Datenabgleich!A27)),0,SMALL(IF((Anmeldeformular!$J$10:$J$109=Datenabgleich!$B$17)*(Anmeldeformular!$B$10:$B$109&lt;&gt;""),Anmeldeformular!$B$10:$B$109,""),Datenabgleich!A27))</f>
        <v>0</v>
      </c>
      <c r="C18" s="94" t="str">
        <f>IF(B18&gt;0,VLOOKUP(B18,Anmeldeformular!$B$10:$O$109,2),"")</f>
        <v/>
      </c>
      <c r="D18" s="94" t="str">
        <f>IF(B18&gt;0,VLOOKUP(B18,Anmeldeformular!$B$10:$O$109,3),"")</f>
        <v/>
      </c>
      <c r="E18" s="94" t="str">
        <f>IF(B18&gt;0,VLOOKUP(B18,Anmeldeformular!$B$10:$O$109,6),"")</f>
        <v/>
      </c>
      <c r="F18" s="111"/>
    </row>
    <row r="19" spans="2:6" ht="18" x14ac:dyDescent="0.35">
      <c r="B19" s="97">
        <f t="array" ref="B19">IF(ISERROR(SMALL(IF((Anmeldeformular!$J$10:$J$109=Datenabgleich!$B$17)*(Anmeldeformular!$B$10:$B$109&lt;&gt;""),Anmeldeformular!$B$10:$B$109,""),Datenabgleich!A28)),0,SMALL(IF((Anmeldeformular!$J$10:$J$109=Datenabgleich!$B$17)*(Anmeldeformular!$B$10:$B$109&lt;&gt;""),Anmeldeformular!$B$10:$B$109,""),Datenabgleich!A28))</f>
        <v>0</v>
      </c>
      <c r="C19" s="94" t="str">
        <f>IF(B19&gt;0,VLOOKUP(B19,Anmeldeformular!$B$10:$O$109,2),"")</f>
        <v/>
      </c>
      <c r="D19" s="94" t="str">
        <f>IF(B19&gt;0,VLOOKUP(B19,Anmeldeformular!$B$10:$O$109,3),"")</f>
        <v/>
      </c>
      <c r="E19" s="94" t="str">
        <f>IF(B19&gt;0,VLOOKUP(B19,Anmeldeformular!$B$10:$O$109,6),"")</f>
        <v/>
      </c>
      <c r="F19" s="111"/>
    </row>
    <row r="20" spans="2:6" ht="18" x14ac:dyDescent="0.35">
      <c r="B20" s="97">
        <f t="array" ref="B20">IF(ISERROR(SMALL(IF((Anmeldeformular!$J$10:$J$109=Datenabgleich!$B$17)*(Anmeldeformular!$B$10:$B$109&lt;&gt;""),Anmeldeformular!$B$10:$B$109,""),Datenabgleich!A29)),0,SMALL(IF((Anmeldeformular!$J$10:$J$109=Datenabgleich!$B$17)*(Anmeldeformular!$B$10:$B$109&lt;&gt;""),Anmeldeformular!$B$10:$B$109,""),Datenabgleich!A29))</f>
        <v>0</v>
      </c>
      <c r="C20" s="94" t="str">
        <f>IF(B20&gt;0,VLOOKUP(B20,Anmeldeformular!$B$10:$O$109,2),"")</f>
        <v/>
      </c>
      <c r="D20" s="94" t="str">
        <f>IF(B20&gt;0,VLOOKUP(B20,Anmeldeformular!$B$10:$O$109,3),"")</f>
        <v/>
      </c>
      <c r="E20" s="94" t="str">
        <f>IF(B20&gt;0,VLOOKUP(B20,Anmeldeformular!$B$10:$O$109,6),"")</f>
        <v/>
      </c>
      <c r="F20" s="111"/>
    </row>
    <row r="21" spans="2:6" ht="18" x14ac:dyDescent="0.35">
      <c r="B21" s="97">
        <f t="array" ref="B21">IF(ISERROR(SMALL(IF((Anmeldeformular!$J$10:$J$109=Datenabgleich!$B$17)*(Anmeldeformular!$B$10:$B$109&lt;&gt;""),Anmeldeformular!$B$10:$B$109,""),Datenabgleich!A30)),0,SMALL(IF((Anmeldeformular!$J$10:$J$109=Datenabgleich!$B$17)*(Anmeldeformular!$B$10:$B$109&lt;&gt;""),Anmeldeformular!$B$10:$B$109,""),Datenabgleich!A30))</f>
        <v>0</v>
      </c>
      <c r="C21" s="94" t="str">
        <f>IF(B21&gt;0,VLOOKUP(B21,Anmeldeformular!$B$10:$O$109,2),"")</f>
        <v/>
      </c>
      <c r="D21" s="94" t="str">
        <f>IF(B21&gt;0,VLOOKUP(B21,Anmeldeformular!$B$10:$O$109,3),"")</f>
        <v/>
      </c>
      <c r="E21" s="94" t="str">
        <f>IF(B21&gt;0,VLOOKUP(B21,Anmeldeformular!$B$10:$O$109,6),"")</f>
        <v/>
      </c>
      <c r="F21" s="111"/>
    </row>
    <row r="22" spans="2:6" ht="18" x14ac:dyDescent="0.35">
      <c r="B22" s="97">
        <f t="array" ref="B22">IF(ISERROR(SMALL(IF((Anmeldeformular!$J$10:$J$109=Datenabgleich!$B$17)*(Anmeldeformular!$B$10:$B$109&lt;&gt;""),Anmeldeformular!$B$10:$B$109,""),Datenabgleich!A31)),0,SMALL(IF((Anmeldeformular!$J$10:$J$109=Datenabgleich!$B$17)*(Anmeldeformular!$B$10:$B$109&lt;&gt;""),Anmeldeformular!$B$10:$B$109,""),Datenabgleich!A31))</f>
        <v>0</v>
      </c>
      <c r="C22" s="94" t="str">
        <f>IF(B22&gt;0,VLOOKUP(B22,Anmeldeformular!$B$10:$O$109,2),"")</f>
        <v/>
      </c>
      <c r="D22" s="94" t="str">
        <f>IF(B22&gt;0,VLOOKUP(B22,Anmeldeformular!$B$10:$O$109,3),"")</f>
        <v/>
      </c>
      <c r="E22" s="94" t="str">
        <f>IF(B22&gt;0,VLOOKUP(B22,Anmeldeformular!$B$10:$O$109,6),"")</f>
        <v/>
      </c>
      <c r="F22" s="111"/>
    </row>
    <row r="23" spans="2:6" ht="18" x14ac:dyDescent="0.35">
      <c r="B23" s="97">
        <f t="array" ref="B23">IF(ISERROR(SMALL(IF((Anmeldeformular!$J$10:$J$109=Datenabgleich!$B$17)*(Anmeldeformular!$B$10:$B$109&lt;&gt;""),Anmeldeformular!$B$10:$B$109,""),Datenabgleich!A32)),0,SMALL(IF((Anmeldeformular!$J$10:$J$109=Datenabgleich!$B$17)*(Anmeldeformular!$B$10:$B$109&lt;&gt;""),Anmeldeformular!$B$10:$B$109,""),Datenabgleich!A32))</f>
        <v>0</v>
      </c>
      <c r="C23" s="94" t="str">
        <f>IF(B23&gt;0,VLOOKUP(B23,Anmeldeformular!$B$10:$O$109,2),"")</f>
        <v/>
      </c>
      <c r="D23" s="94" t="str">
        <f>IF(B23&gt;0,VLOOKUP(B23,Anmeldeformular!$B$10:$O$109,3),"")</f>
        <v/>
      </c>
      <c r="E23" s="94" t="str">
        <f>IF(B23&gt;0,VLOOKUP(B23,Anmeldeformular!$B$10:$O$109,6),"")</f>
        <v/>
      </c>
      <c r="F23" s="111"/>
    </row>
    <row r="24" spans="2:6" ht="18" x14ac:dyDescent="0.35">
      <c r="B24" s="97">
        <f t="array" ref="B24">IF(ISERROR(SMALL(IF((Anmeldeformular!$J$10:$J$109=Datenabgleich!$B$17)*(Anmeldeformular!$B$10:$B$109&lt;&gt;""),Anmeldeformular!$B$10:$B$109,""),Datenabgleich!A33)),0,SMALL(IF((Anmeldeformular!$J$10:$J$109=Datenabgleich!$B$17)*(Anmeldeformular!$B$10:$B$109&lt;&gt;""),Anmeldeformular!$B$10:$B$109,""),Datenabgleich!A33))</f>
        <v>0</v>
      </c>
      <c r="C24" s="94" t="str">
        <f>IF(B24&gt;0,VLOOKUP(B24,Anmeldeformular!$B$10:$O$109,2),"")</f>
        <v/>
      </c>
      <c r="D24" s="94" t="str">
        <f>IF(B24&gt;0,VLOOKUP(B24,Anmeldeformular!$B$10:$O$109,3),"")</f>
        <v/>
      </c>
      <c r="E24" s="94" t="str">
        <f>IF(B24&gt;0,VLOOKUP(B24,Anmeldeformular!$B$10:$O$109,6),"")</f>
        <v/>
      </c>
      <c r="F24" s="111"/>
    </row>
    <row r="25" spans="2:6" ht="18" x14ac:dyDescent="0.35">
      <c r="B25" s="97">
        <f t="array" ref="B25">IF(ISERROR(SMALL(IF((Anmeldeformular!$J$10:$J$109=Datenabgleich!$B$17)*(Anmeldeformular!$B$10:$B$109&lt;&gt;""),Anmeldeformular!$B$10:$B$109,""),Datenabgleich!A34)),0,SMALL(IF((Anmeldeformular!$J$10:$J$109=Datenabgleich!$B$17)*(Anmeldeformular!$B$10:$B$109&lt;&gt;""),Anmeldeformular!$B$10:$B$109,""),Datenabgleich!A34))</f>
        <v>0</v>
      </c>
      <c r="C25" s="94" t="str">
        <f>IF(B25&gt;0,VLOOKUP(B25,Anmeldeformular!$B$10:$O$109,2),"")</f>
        <v/>
      </c>
      <c r="D25" s="94" t="str">
        <f>IF(B25&gt;0,VLOOKUP(B25,Anmeldeformular!$B$10:$O$109,3),"")</f>
        <v/>
      </c>
      <c r="E25" s="94" t="str">
        <f>IF(B25&gt;0,VLOOKUP(B25,Anmeldeformular!$B$10:$O$109,6),"")</f>
        <v/>
      </c>
      <c r="F25" s="111"/>
    </row>
    <row r="26" spans="2:6" ht="18" x14ac:dyDescent="0.35">
      <c r="B26" s="97">
        <f t="array" ref="B26">IF(ISERROR(SMALL(IF((Anmeldeformular!$J$10:$J$109=Datenabgleich!$B$17)*(Anmeldeformular!$B$10:$B$109&lt;&gt;""),Anmeldeformular!$B$10:$B$109,""),Datenabgleich!A35)),0,SMALL(IF((Anmeldeformular!$J$10:$J$109=Datenabgleich!$B$17)*(Anmeldeformular!$B$10:$B$109&lt;&gt;""),Anmeldeformular!$B$10:$B$109,""),Datenabgleich!A35))</f>
        <v>0</v>
      </c>
      <c r="C26" s="94" t="str">
        <f>IF(B26&gt;0,VLOOKUP(B26,Anmeldeformular!$B$10:$O$109,2),"")</f>
        <v/>
      </c>
      <c r="D26" s="94" t="str">
        <f>IF(B26&gt;0,VLOOKUP(B26,Anmeldeformular!$B$10:$O$109,3),"")</f>
        <v/>
      </c>
      <c r="E26" s="94" t="str">
        <f>IF(B26&gt;0,VLOOKUP(B26,Anmeldeformular!$B$10:$O$109,6),"")</f>
        <v/>
      </c>
      <c r="F26" s="111"/>
    </row>
    <row r="27" spans="2:6" ht="18" x14ac:dyDescent="0.35">
      <c r="B27" s="97">
        <f t="array" ref="B27">IF(ISERROR(SMALL(IF((Anmeldeformular!$J$10:$J$109=Datenabgleich!$B$17)*(Anmeldeformular!$B$10:$B$109&lt;&gt;""),Anmeldeformular!$B$10:$B$109,""),Datenabgleich!A36)),0,SMALL(IF((Anmeldeformular!$J$10:$J$109=Datenabgleich!$B$17)*(Anmeldeformular!$B$10:$B$109&lt;&gt;""),Anmeldeformular!$B$10:$B$109,""),Datenabgleich!A36))</f>
        <v>0</v>
      </c>
      <c r="C27" s="94" t="str">
        <f>IF(B27&gt;0,VLOOKUP(B27,Anmeldeformular!$B$10:$O$109,2),"")</f>
        <v/>
      </c>
      <c r="D27" s="94" t="str">
        <f>IF(B27&gt;0,VLOOKUP(B27,Anmeldeformular!$B$10:$O$109,3),"")</f>
        <v/>
      </c>
      <c r="E27" s="94" t="str">
        <f>IF(B27&gt;0,VLOOKUP(B27,Anmeldeformular!$B$10:$O$109,6),"")</f>
        <v/>
      </c>
      <c r="F27" s="111"/>
    </row>
    <row r="28" spans="2:6" ht="18" x14ac:dyDescent="0.35">
      <c r="B28" s="97">
        <f t="array" ref="B28">IF(ISERROR(SMALL(IF((Anmeldeformular!$J$10:$J$109=Datenabgleich!$B$17)*(Anmeldeformular!$B$10:$B$109&lt;&gt;""),Anmeldeformular!$B$10:$B$109,""),Datenabgleich!A37)),0,SMALL(IF((Anmeldeformular!$J$10:$J$109=Datenabgleich!$B$17)*(Anmeldeformular!$B$10:$B$109&lt;&gt;""),Anmeldeformular!$B$10:$B$109,""),Datenabgleich!A37))</f>
        <v>0</v>
      </c>
      <c r="C28" s="94" t="str">
        <f>IF(B28&gt;0,VLOOKUP(B28,Anmeldeformular!$B$10:$O$109,2),"")</f>
        <v/>
      </c>
      <c r="D28" s="94" t="str">
        <f>IF(B28&gt;0,VLOOKUP(B28,Anmeldeformular!$B$10:$O$109,3),"")</f>
        <v/>
      </c>
      <c r="E28" s="94" t="str">
        <f>IF(B28&gt;0,VLOOKUP(B28,Anmeldeformular!$B$10:$O$109,6),"")</f>
        <v/>
      </c>
      <c r="F28" s="111"/>
    </row>
    <row r="29" spans="2:6" ht="18" x14ac:dyDescent="0.35">
      <c r="B29" s="97">
        <f t="array" ref="B29">IF(ISERROR(SMALL(IF((Anmeldeformular!$J$10:$J$109=Datenabgleich!$B$17)*(Anmeldeformular!$B$10:$B$109&lt;&gt;""),Anmeldeformular!$B$10:$B$109,""),Datenabgleich!A38)),0,SMALL(IF((Anmeldeformular!$J$10:$J$109=Datenabgleich!$B$17)*(Anmeldeformular!$B$10:$B$109&lt;&gt;""),Anmeldeformular!$B$10:$B$109,""),Datenabgleich!A38))</f>
        <v>0</v>
      </c>
      <c r="C29" s="94" t="str">
        <f>IF(B29&gt;0,VLOOKUP(B29,Anmeldeformular!$B$10:$O$109,2),"")</f>
        <v/>
      </c>
      <c r="D29" s="94" t="str">
        <f>IF(B29&gt;0,VLOOKUP(B29,Anmeldeformular!$B$10:$O$109,3),"")</f>
        <v/>
      </c>
      <c r="E29" s="94" t="str">
        <f>IF(B29&gt;0,VLOOKUP(B29,Anmeldeformular!$B$10:$O$109,6),"")</f>
        <v/>
      </c>
      <c r="F29" s="111"/>
    </row>
    <row r="30" spans="2:6" ht="18" x14ac:dyDescent="0.35">
      <c r="B30" s="97">
        <f t="array" ref="B30">IF(ISERROR(SMALL(IF((Anmeldeformular!$J$10:$J$109=Datenabgleich!$B$17)*(Anmeldeformular!$B$10:$B$109&lt;&gt;""),Anmeldeformular!$B$10:$B$109,""),Datenabgleich!A39)),0,SMALL(IF((Anmeldeformular!$J$10:$J$109=Datenabgleich!$B$17)*(Anmeldeformular!$B$10:$B$109&lt;&gt;""),Anmeldeformular!$B$10:$B$109,""),Datenabgleich!A39))</f>
        <v>0</v>
      </c>
      <c r="C30" s="94" t="str">
        <f>IF(B30&gt;0,VLOOKUP(B30,Anmeldeformular!$B$10:$O$109,2),"")</f>
        <v/>
      </c>
      <c r="D30" s="94" t="str">
        <f>IF(B30&gt;0,VLOOKUP(B30,Anmeldeformular!$B$10:$O$109,3),"")</f>
        <v/>
      </c>
      <c r="E30" s="94" t="str">
        <f>IF(B30&gt;0,VLOOKUP(B30,Anmeldeformular!$B$10:$O$109,6),"")</f>
        <v/>
      </c>
      <c r="F30" s="111"/>
    </row>
    <row r="31" spans="2:6" ht="18" x14ac:dyDescent="0.35">
      <c r="B31" s="97">
        <f t="array" ref="B31">IF(ISERROR(SMALL(IF((Anmeldeformular!$J$10:$J$109=Datenabgleich!$B$17)*(Anmeldeformular!$B$10:$B$109&lt;&gt;""),Anmeldeformular!$B$10:$B$109,""),Datenabgleich!A40)),0,SMALL(IF((Anmeldeformular!$J$10:$J$109=Datenabgleich!$B$17)*(Anmeldeformular!$B$10:$B$109&lt;&gt;""),Anmeldeformular!$B$10:$B$109,""),Datenabgleich!A40))</f>
        <v>0</v>
      </c>
      <c r="C31" s="94" t="str">
        <f>IF(B31&gt;0,VLOOKUP(B31,Anmeldeformular!$B$10:$O$109,2),"")</f>
        <v/>
      </c>
      <c r="D31" s="94" t="str">
        <f>IF(B31&gt;0,VLOOKUP(B31,Anmeldeformular!$B$10:$O$109,3),"")</f>
        <v/>
      </c>
      <c r="E31" s="94" t="str">
        <f>IF(B31&gt;0,VLOOKUP(B31,Anmeldeformular!$B$10:$O$109,6),"")</f>
        <v/>
      </c>
      <c r="F31" s="111"/>
    </row>
    <row r="32" spans="2:6" ht="18" x14ac:dyDescent="0.35">
      <c r="B32" s="97">
        <f t="array" ref="B32">IF(ISERROR(SMALL(IF((Anmeldeformular!$J$10:$J$109=Datenabgleich!$B$17)*(Anmeldeformular!$B$10:$B$109&lt;&gt;""),Anmeldeformular!$B$10:$B$109,""),Datenabgleich!A41)),0,SMALL(IF((Anmeldeformular!$J$10:$J$109=Datenabgleich!$B$17)*(Anmeldeformular!$B$10:$B$109&lt;&gt;""),Anmeldeformular!$B$10:$B$109,""),Datenabgleich!A41))</f>
        <v>0</v>
      </c>
      <c r="C32" s="94" t="str">
        <f>IF(B32&gt;0,VLOOKUP(B32,Anmeldeformular!$B$10:$O$109,2),"")</f>
        <v/>
      </c>
      <c r="D32" s="94" t="str">
        <f>IF(B32&gt;0,VLOOKUP(B32,Anmeldeformular!$B$10:$O$109,3),"")</f>
        <v/>
      </c>
      <c r="E32" s="94" t="str">
        <f>IF(B32&gt;0,VLOOKUP(B32,Anmeldeformular!$B$10:$O$109,6),"")</f>
        <v/>
      </c>
      <c r="F32" s="111"/>
    </row>
    <row r="33" spans="2:6" ht="18" x14ac:dyDescent="0.35">
      <c r="B33" s="97">
        <f t="array" ref="B33">IF(ISERROR(SMALL(IF((Anmeldeformular!$J$10:$J$109=Datenabgleich!$B$17)*(Anmeldeformular!$B$10:$B$109&lt;&gt;""),Anmeldeformular!$B$10:$B$109,""),Datenabgleich!A42)),0,SMALL(IF((Anmeldeformular!$J$10:$J$109=Datenabgleich!$B$17)*(Anmeldeformular!$B$10:$B$109&lt;&gt;""),Anmeldeformular!$B$10:$B$109,""),Datenabgleich!A42))</f>
        <v>0</v>
      </c>
      <c r="C33" s="94" t="str">
        <f>IF(B33&gt;0,VLOOKUP(B33,Anmeldeformular!$B$10:$O$109,2),"")</f>
        <v/>
      </c>
      <c r="D33" s="94" t="str">
        <f>IF(B33&gt;0,VLOOKUP(B33,Anmeldeformular!$B$10:$O$109,3),"")</f>
        <v/>
      </c>
      <c r="E33" s="94" t="str">
        <f>IF(B33&gt;0,VLOOKUP(B33,Anmeldeformular!$B$10:$O$109,6),"")</f>
        <v/>
      </c>
      <c r="F33" s="111"/>
    </row>
    <row r="34" spans="2:6" ht="18" x14ac:dyDescent="0.35">
      <c r="B34" s="97">
        <f t="array" ref="B34">IF(ISERROR(SMALL(IF((Anmeldeformular!$J$10:$J$109=Datenabgleich!$B$17)*(Anmeldeformular!$B$10:$B$109&lt;&gt;""),Anmeldeformular!$B$10:$B$109,""),Datenabgleich!A43)),0,SMALL(IF((Anmeldeformular!$J$10:$J$109=Datenabgleich!$B$17)*(Anmeldeformular!$B$10:$B$109&lt;&gt;""),Anmeldeformular!$B$10:$B$109,""),Datenabgleich!A43))</f>
        <v>0</v>
      </c>
      <c r="C34" s="94" t="str">
        <f>IF(B34&gt;0,VLOOKUP(B34,Anmeldeformular!$B$10:$O$109,2),"")</f>
        <v/>
      </c>
      <c r="D34" s="94" t="str">
        <f>IF(B34&gt;0,VLOOKUP(B34,Anmeldeformular!$B$10:$O$109,3),"")</f>
        <v/>
      </c>
      <c r="E34" s="94" t="str">
        <f>IF(B34&gt;0,VLOOKUP(B34,Anmeldeformular!$B$10:$O$109,6),"")</f>
        <v/>
      </c>
      <c r="F34" s="111"/>
    </row>
    <row r="35" spans="2:6" ht="18" x14ac:dyDescent="0.35">
      <c r="B35" s="97">
        <f t="array" ref="B35">IF(ISERROR(SMALL(IF((Anmeldeformular!$J$10:$J$109=Datenabgleich!$B$17)*(Anmeldeformular!$B$10:$B$109&lt;&gt;""),Anmeldeformular!$B$10:$B$109,""),Datenabgleich!A44)),0,SMALL(IF((Anmeldeformular!$J$10:$J$109=Datenabgleich!$B$17)*(Anmeldeformular!$B$10:$B$109&lt;&gt;""),Anmeldeformular!$B$10:$B$109,""),Datenabgleich!A44))</f>
        <v>0</v>
      </c>
      <c r="C35" s="94" t="str">
        <f>IF(B35&gt;0,VLOOKUP(B35,Anmeldeformular!$B$10:$O$109,2),"")</f>
        <v/>
      </c>
      <c r="D35" s="94" t="str">
        <f>IF(B35&gt;0,VLOOKUP(B35,Anmeldeformular!$B$10:$O$109,3),"")</f>
        <v/>
      </c>
      <c r="E35" s="94" t="str">
        <f>IF(B35&gt;0,VLOOKUP(B35,Anmeldeformular!$B$10:$O$109,6),"")</f>
        <v/>
      </c>
      <c r="F35" s="111"/>
    </row>
    <row r="36" spans="2:6" ht="18" x14ac:dyDescent="0.35">
      <c r="B36" s="97">
        <f t="array" ref="B36">IF(ISERROR(SMALL(IF((Anmeldeformular!$J$10:$J$109=Datenabgleich!$B$17)*(Anmeldeformular!$B$10:$B$109&lt;&gt;""),Anmeldeformular!$B$10:$B$109,""),Datenabgleich!A45)),0,SMALL(IF((Anmeldeformular!$J$10:$J$109=Datenabgleich!$B$17)*(Anmeldeformular!$B$10:$B$109&lt;&gt;""),Anmeldeformular!$B$10:$B$109,""),Datenabgleich!A45))</f>
        <v>0</v>
      </c>
      <c r="C36" s="94" t="str">
        <f>IF(B36&gt;0,VLOOKUP(B36,Anmeldeformular!$B$10:$O$109,2),"")</f>
        <v/>
      </c>
      <c r="D36" s="94" t="str">
        <f>IF(B36&gt;0,VLOOKUP(B36,Anmeldeformular!$B$10:$O$109,3),"")</f>
        <v/>
      </c>
      <c r="E36" s="94" t="str">
        <f>IF(B36&gt;0,VLOOKUP(B36,Anmeldeformular!$B$10:$O$109,6),"")</f>
        <v/>
      </c>
      <c r="F36" s="111"/>
    </row>
    <row r="37" spans="2:6" ht="18" x14ac:dyDescent="0.35">
      <c r="B37" s="97">
        <f t="array" ref="B37">IF(ISERROR(SMALL(IF((Anmeldeformular!$J$10:$J$109=Datenabgleich!$B$17)*(Anmeldeformular!$B$10:$B$109&lt;&gt;""),Anmeldeformular!$B$10:$B$109,""),Datenabgleich!A46)),0,SMALL(IF((Anmeldeformular!$J$10:$J$109=Datenabgleich!$B$17)*(Anmeldeformular!$B$10:$B$109&lt;&gt;""),Anmeldeformular!$B$10:$B$109,""),Datenabgleich!A46))</f>
        <v>0</v>
      </c>
      <c r="C37" s="94" t="str">
        <f>IF(B37&gt;0,VLOOKUP(B37,Anmeldeformular!$B$10:$O$109,2),"")</f>
        <v/>
      </c>
      <c r="D37" s="94" t="str">
        <f>IF(B37&gt;0,VLOOKUP(B37,Anmeldeformular!$B$10:$O$109,3),"")</f>
        <v/>
      </c>
      <c r="E37" s="94" t="str">
        <f>IF(B37&gt;0,VLOOKUP(B37,Anmeldeformular!$B$10:$O$109,6),"")</f>
        <v/>
      </c>
      <c r="F37" s="111"/>
    </row>
    <row r="38" spans="2:6" ht="18" x14ac:dyDescent="0.35">
      <c r="B38" s="97">
        <f t="array" ref="B38">IF(ISERROR(SMALL(IF((Anmeldeformular!$J$10:$J$109=Datenabgleich!$B$17)*(Anmeldeformular!$B$10:$B$109&lt;&gt;""),Anmeldeformular!$B$10:$B$109,""),Datenabgleich!A47)),0,SMALL(IF((Anmeldeformular!$J$10:$J$109=Datenabgleich!$B$17)*(Anmeldeformular!$B$10:$B$109&lt;&gt;""),Anmeldeformular!$B$10:$B$109,""),Datenabgleich!A47))</f>
        <v>0</v>
      </c>
      <c r="C38" s="94" t="str">
        <f>IF(B38&gt;0,VLOOKUP(B38,Anmeldeformular!$B$10:$O$109,2),"")</f>
        <v/>
      </c>
      <c r="D38" s="94" t="str">
        <f>IF(B38&gt;0,VLOOKUP(B38,Anmeldeformular!$B$10:$O$109,3),"")</f>
        <v/>
      </c>
      <c r="E38" s="94" t="str">
        <f>IF(B38&gt;0,VLOOKUP(B38,Anmeldeformular!$B$10:$O$109,6),"")</f>
        <v/>
      </c>
      <c r="F38" s="111"/>
    </row>
    <row r="39" spans="2:6" ht="18" x14ac:dyDescent="0.35">
      <c r="B39" s="97">
        <f t="array" ref="B39">IF(ISERROR(SMALL(IF((Anmeldeformular!$J$10:$J$109=Datenabgleich!$B$17)*(Anmeldeformular!$B$10:$B$109&lt;&gt;""),Anmeldeformular!$B$10:$B$109,""),Datenabgleich!A48)),0,SMALL(IF((Anmeldeformular!$J$10:$J$109=Datenabgleich!$B$17)*(Anmeldeformular!$B$10:$B$109&lt;&gt;""),Anmeldeformular!$B$10:$B$109,""),Datenabgleich!A48))</f>
        <v>0</v>
      </c>
      <c r="C39" s="94" t="str">
        <f>IF(B39&gt;0,VLOOKUP(B39,Anmeldeformular!$B$10:$O$109,2),"")</f>
        <v/>
      </c>
      <c r="D39" s="94" t="str">
        <f>IF(B39&gt;0,VLOOKUP(B39,Anmeldeformular!$B$10:$O$109,3),"")</f>
        <v/>
      </c>
      <c r="E39" s="94" t="str">
        <f>IF(B39&gt;0,VLOOKUP(B39,Anmeldeformular!$B$10:$O$109,6),"")</f>
        <v/>
      </c>
      <c r="F39" s="111"/>
    </row>
    <row r="40" spans="2:6" ht="18" x14ac:dyDescent="0.35">
      <c r="B40" s="97">
        <f t="array" ref="B40">IF(ISERROR(SMALL(IF((Anmeldeformular!$J$10:$J$109=Datenabgleich!$B$17)*(Anmeldeformular!$B$10:$B$109&lt;&gt;""),Anmeldeformular!$B$10:$B$109,""),Datenabgleich!A49)),0,SMALL(IF((Anmeldeformular!$J$10:$J$109=Datenabgleich!$B$17)*(Anmeldeformular!$B$10:$B$109&lt;&gt;""),Anmeldeformular!$B$10:$B$109,""),Datenabgleich!A49))</f>
        <v>0</v>
      </c>
      <c r="C40" s="94" t="str">
        <f>IF(B40&gt;0,VLOOKUP(B40,Anmeldeformular!$B$10:$O$109,2),"")</f>
        <v/>
      </c>
      <c r="D40" s="94" t="str">
        <f>IF(B40&gt;0,VLOOKUP(B40,Anmeldeformular!$B$10:$O$109,3),"")</f>
        <v/>
      </c>
      <c r="E40" s="94" t="str">
        <f>IF(B40&gt;0,VLOOKUP(B40,Anmeldeformular!$B$10:$O$109,6),"")</f>
        <v/>
      </c>
      <c r="F40" s="111"/>
    </row>
    <row r="41" spans="2:6" ht="18" x14ac:dyDescent="0.35">
      <c r="B41" s="97">
        <f t="array" ref="B41">IF(ISERROR(SMALL(IF((Anmeldeformular!$J$10:$J$109=Datenabgleich!$B$17)*(Anmeldeformular!$B$10:$B$109&lt;&gt;""),Anmeldeformular!$B$10:$B$109,""),Datenabgleich!A50)),0,SMALL(IF((Anmeldeformular!$J$10:$J$109=Datenabgleich!$B$17)*(Anmeldeformular!$B$10:$B$109&lt;&gt;""),Anmeldeformular!$B$10:$B$109,""),Datenabgleich!A50))</f>
        <v>0</v>
      </c>
      <c r="C41" s="94" t="str">
        <f>IF(B41&gt;0,VLOOKUP(B41,Anmeldeformular!$B$10:$O$109,2),"")</f>
        <v/>
      </c>
      <c r="D41" s="94" t="str">
        <f>IF(B41&gt;0,VLOOKUP(B41,Anmeldeformular!$B$10:$O$109,3),"")</f>
        <v/>
      </c>
      <c r="E41" s="94" t="str">
        <f>IF(B41&gt;0,VLOOKUP(B41,Anmeldeformular!$B$10:$O$109,6),"")</f>
        <v/>
      </c>
      <c r="F41" s="111"/>
    </row>
    <row r="42" spans="2:6" ht="18" x14ac:dyDescent="0.35">
      <c r="B42" s="97">
        <f t="array" ref="B42">IF(ISERROR(SMALL(IF((Anmeldeformular!$J$10:$J$109=Datenabgleich!$B$17)*(Anmeldeformular!$B$10:$B$109&lt;&gt;""),Anmeldeformular!$B$10:$B$109,""),Datenabgleich!A51)),0,SMALL(IF((Anmeldeformular!$J$10:$J$109=Datenabgleich!$B$17)*(Anmeldeformular!$B$10:$B$109&lt;&gt;""),Anmeldeformular!$B$10:$B$109,""),Datenabgleich!A51))</f>
        <v>0</v>
      </c>
      <c r="C42" s="94" t="str">
        <f>IF(B42&gt;0,VLOOKUP(B42,Anmeldeformular!$B$10:$O$109,2),"")</f>
        <v/>
      </c>
      <c r="D42" s="94" t="str">
        <f>IF(B42&gt;0,VLOOKUP(B42,Anmeldeformular!$B$10:$O$109,3),"")</f>
        <v/>
      </c>
      <c r="E42" s="94" t="str">
        <f>IF(B42&gt;0,VLOOKUP(B42,Anmeldeformular!$B$10:$O$109,6),"")</f>
        <v/>
      </c>
      <c r="F42" s="111"/>
    </row>
    <row r="43" spans="2:6" ht="18" x14ac:dyDescent="0.35">
      <c r="B43" s="97">
        <f t="array" ref="B43">IF(ISERROR(SMALL(IF((Anmeldeformular!$J$10:$J$109=Datenabgleich!$B$17)*(Anmeldeformular!$B$10:$B$109&lt;&gt;""),Anmeldeformular!$B$10:$B$109,""),Datenabgleich!A52)),0,SMALL(IF((Anmeldeformular!$J$10:$J$109=Datenabgleich!$B$17)*(Anmeldeformular!$B$10:$B$109&lt;&gt;""),Anmeldeformular!$B$10:$B$109,""),Datenabgleich!A52))</f>
        <v>0</v>
      </c>
      <c r="C43" s="94" t="str">
        <f>IF(B43&gt;0,VLOOKUP(B43,Anmeldeformular!$B$10:$O$109,2),"")</f>
        <v/>
      </c>
      <c r="D43" s="94" t="str">
        <f>IF(B43&gt;0,VLOOKUP(B43,Anmeldeformular!$B$10:$O$109,3),"")</f>
        <v/>
      </c>
      <c r="E43" s="94" t="str">
        <f>IF(B43&gt;0,VLOOKUP(B43,Anmeldeformular!$B$10:$O$109,6),"")</f>
        <v/>
      </c>
      <c r="F43" s="111"/>
    </row>
    <row r="44" spans="2:6" ht="18" x14ac:dyDescent="0.35">
      <c r="B44" s="97">
        <f t="array" ref="B44">IF(ISERROR(SMALL(IF((Anmeldeformular!$J$10:$J$109=Datenabgleich!$B$17)*(Anmeldeformular!$B$10:$B$109&lt;&gt;""),Anmeldeformular!$B$10:$B$109,""),Datenabgleich!A53)),0,SMALL(IF((Anmeldeformular!$J$10:$J$109=Datenabgleich!$B$17)*(Anmeldeformular!$B$10:$B$109&lt;&gt;""),Anmeldeformular!$B$10:$B$109,""),Datenabgleich!A53))</f>
        <v>0</v>
      </c>
      <c r="C44" s="94" t="str">
        <f>IF(B44&gt;0,VLOOKUP(B44,Anmeldeformular!$B$10:$O$109,2),"")</f>
        <v/>
      </c>
      <c r="D44" s="94" t="str">
        <f>IF(B44&gt;0,VLOOKUP(B44,Anmeldeformular!$B$10:$O$109,3),"")</f>
        <v/>
      </c>
      <c r="E44" s="94" t="str">
        <f>IF(B44&gt;0,VLOOKUP(B44,Anmeldeformular!$B$10:$O$109,6),"")</f>
        <v/>
      </c>
      <c r="F44" s="111"/>
    </row>
    <row r="45" spans="2:6" ht="18" x14ac:dyDescent="0.35">
      <c r="B45" s="97">
        <f t="array" ref="B45">IF(ISERROR(SMALL(IF((Anmeldeformular!$J$10:$J$109=Datenabgleich!$B$17)*(Anmeldeformular!$B$10:$B$109&lt;&gt;""),Anmeldeformular!$B$10:$B$109,""),Datenabgleich!A54)),0,SMALL(IF((Anmeldeformular!$J$10:$J$109=Datenabgleich!$B$17)*(Anmeldeformular!$B$10:$B$109&lt;&gt;""),Anmeldeformular!$B$10:$B$109,""),Datenabgleich!A54))</f>
        <v>0</v>
      </c>
      <c r="C45" s="94" t="str">
        <f>IF(B45&gt;0,VLOOKUP(B45,Anmeldeformular!$B$10:$O$109,2),"")</f>
        <v/>
      </c>
      <c r="D45" s="94" t="str">
        <f>IF(B45&gt;0,VLOOKUP(B45,Anmeldeformular!$B$10:$O$109,3),"")</f>
        <v/>
      </c>
      <c r="E45" s="94" t="str">
        <f>IF(B45&gt;0,VLOOKUP(B45,Anmeldeformular!$B$10:$O$109,6),"")</f>
        <v/>
      </c>
      <c r="F45" s="111"/>
    </row>
    <row r="46" spans="2:6" ht="18" x14ac:dyDescent="0.35">
      <c r="B46" s="97">
        <f t="array" ref="B46">IF(ISERROR(SMALL(IF((Anmeldeformular!$J$10:$J$109=Datenabgleich!$B$17)*(Anmeldeformular!$B$10:$B$109&lt;&gt;""),Anmeldeformular!$B$10:$B$109,""),Datenabgleich!A55)),0,SMALL(IF((Anmeldeformular!$J$10:$J$109=Datenabgleich!$B$17)*(Anmeldeformular!$B$10:$B$109&lt;&gt;""),Anmeldeformular!$B$10:$B$109,""),Datenabgleich!A55))</f>
        <v>0</v>
      </c>
      <c r="C46" s="94" t="str">
        <f>IF(B46&gt;0,VLOOKUP(B46,Anmeldeformular!$B$10:$O$109,2),"")</f>
        <v/>
      </c>
      <c r="D46" s="94" t="str">
        <f>IF(B46&gt;0,VLOOKUP(B46,Anmeldeformular!$B$10:$O$109,3),"")</f>
        <v/>
      </c>
      <c r="E46" s="94" t="str">
        <f>IF(B46&gt;0,VLOOKUP(B46,Anmeldeformular!$B$10:$O$109,6),"")</f>
        <v/>
      </c>
      <c r="F46" s="111"/>
    </row>
    <row r="47" spans="2:6" ht="18" x14ac:dyDescent="0.35">
      <c r="B47" s="97">
        <f t="array" ref="B47">IF(ISERROR(SMALL(IF((Anmeldeformular!$J$10:$J$109=Datenabgleich!$B$17)*(Anmeldeformular!$B$10:$B$109&lt;&gt;""),Anmeldeformular!$B$10:$B$109,""),Datenabgleich!A56)),0,SMALL(IF((Anmeldeformular!$J$10:$J$109=Datenabgleich!$B$17)*(Anmeldeformular!$B$10:$B$109&lt;&gt;""),Anmeldeformular!$B$10:$B$109,""),Datenabgleich!A56))</f>
        <v>0</v>
      </c>
      <c r="C47" s="94" t="str">
        <f>IF(B47&gt;0,VLOOKUP(B47,Anmeldeformular!$B$10:$O$109,2),"")</f>
        <v/>
      </c>
      <c r="D47" s="94" t="str">
        <f>IF(B47&gt;0,VLOOKUP(B47,Anmeldeformular!$B$10:$O$109,3),"")</f>
        <v/>
      </c>
      <c r="E47" s="94" t="str">
        <f>IF(B47&gt;0,VLOOKUP(B47,Anmeldeformular!$B$10:$O$109,6),"")</f>
        <v/>
      </c>
      <c r="F47" s="111"/>
    </row>
    <row r="48" spans="2:6" ht="18" x14ac:dyDescent="0.35">
      <c r="B48" s="97">
        <f t="array" ref="B48">IF(ISERROR(SMALL(IF((Anmeldeformular!$J$10:$J$109=Datenabgleich!$B$17)*(Anmeldeformular!$B$10:$B$109&lt;&gt;""),Anmeldeformular!$B$10:$B$109,""),Datenabgleich!A57)),0,SMALL(IF((Anmeldeformular!$J$10:$J$109=Datenabgleich!$B$17)*(Anmeldeformular!$B$10:$B$109&lt;&gt;""),Anmeldeformular!$B$10:$B$109,""),Datenabgleich!A57))</f>
        <v>0</v>
      </c>
      <c r="C48" s="94" t="str">
        <f>IF(B48&gt;0,VLOOKUP(B48,Anmeldeformular!$B$10:$O$109,2),"")</f>
        <v/>
      </c>
      <c r="D48" s="94" t="str">
        <f>IF(B48&gt;0,VLOOKUP(B48,Anmeldeformular!$B$10:$O$109,3),"")</f>
        <v/>
      </c>
      <c r="E48" s="94" t="str">
        <f>IF(B48&gt;0,VLOOKUP(B48,Anmeldeformular!$B$10:$O$109,6),"")</f>
        <v/>
      </c>
      <c r="F48" s="111"/>
    </row>
    <row r="49" spans="2:6" ht="18" x14ac:dyDescent="0.35">
      <c r="B49" s="97">
        <f t="array" ref="B49">IF(ISERROR(SMALL(IF((Anmeldeformular!$J$10:$J$109=Datenabgleich!$B$17)*(Anmeldeformular!$B$10:$B$109&lt;&gt;""),Anmeldeformular!$B$10:$B$109,""),Datenabgleich!A58)),0,SMALL(IF((Anmeldeformular!$J$10:$J$109=Datenabgleich!$B$17)*(Anmeldeformular!$B$10:$B$109&lt;&gt;""),Anmeldeformular!$B$10:$B$109,""),Datenabgleich!A58))</f>
        <v>0</v>
      </c>
      <c r="C49" s="94" t="str">
        <f>IF(B49&gt;0,VLOOKUP(B49,Anmeldeformular!$B$10:$O$109,2),"")</f>
        <v/>
      </c>
      <c r="D49" s="94" t="str">
        <f>IF(B49&gt;0,VLOOKUP(B49,Anmeldeformular!$B$10:$O$109,3),"")</f>
        <v/>
      </c>
      <c r="E49" s="94" t="str">
        <f>IF(B49&gt;0,VLOOKUP(B49,Anmeldeformular!$B$10:$O$109,6),"")</f>
        <v/>
      </c>
      <c r="F49" s="111"/>
    </row>
    <row r="50" spans="2:6" ht="18" x14ac:dyDescent="0.35">
      <c r="B50" s="97">
        <f t="array" ref="B50">IF(ISERROR(SMALL(IF((Anmeldeformular!$J$10:$J$109=Datenabgleich!$B$17)*(Anmeldeformular!$B$10:$B$109&lt;&gt;""),Anmeldeformular!$B$10:$B$109,""),Datenabgleich!A59)),0,SMALL(IF((Anmeldeformular!$J$10:$J$109=Datenabgleich!$B$17)*(Anmeldeformular!$B$10:$B$109&lt;&gt;""),Anmeldeformular!$B$10:$B$109,""),Datenabgleich!A59))</f>
        <v>0</v>
      </c>
      <c r="C50" s="94" t="str">
        <f>IF(B50&gt;0,VLOOKUP(B50,Anmeldeformular!$B$10:$O$109,2),"")</f>
        <v/>
      </c>
      <c r="D50" s="94" t="str">
        <f>IF(B50&gt;0,VLOOKUP(B50,Anmeldeformular!$B$10:$O$109,3),"")</f>
        <v/>
      </c>
      <c r="E50" s="94" t="str">
        <f>IF(B50&gt;0,VLOOKUP(B50,Anmeldeformular!$B$10:$O$109,6),"")</f>
        <v/>
      </c>
      <c r="F50" s="111"/>
    </row>
    <row r="51" spans="2:6" ht="18" x14ac:dyDescent="0.35">
      <c r="B51" s="97">
        <f t="array" ref="B51">IF(ISERROR(SMALL(IF((Anmeldeformular!$J$10:$J$109=Datenabgleich!$B$17)*(Anmeldeformular!$B$10:$B$109&lt;&gt;""),Anmeldeformular!$B$10:$B$109,""),Datenabgleich!A60)),0,SMALL(IF((Anmeldeformular!$J$10:$J$109=Datenabgleich!$B$17)*(Anmeldeformular!$B$10:$B$109&lt;&gt;""),Anmeldeformular!$B$10:$B$109,""),Datenabgleich!A60))</f>
        <v>0</v>
      </c>
      <c r="C51" s="94" t="str">
        <f>IF(B51&gt;0,VLOOKUP(B51,Anmeldeformular!$B$10:$O$109,2),"")</f>
        <v/>
      </c>
      <c r="D51" s="94" t="str">
        <f>IF(B51&gt;0,VLOOKUP(B51,Anmeldeformular!$B$10:$O$109,3),"")</f>
        <v/>
      </c>
      <c r="E51" s="94" t="str">
        <f>IF(B51&gt;0,VLOOKUP(B51,Anmeldeformular!$B$10:$O$109,6),"")</f>
        <v/>
      </c>
      <c r="F51" s="111"/>
    </row>
    <row r="52" spans="2:6" ht="18" x14ac:dyDescent="0.35">
      <c r="B52" s="97">
        <f t="array" ref="B52">IF(ISERROR(SMALL(IF((Anmeldeformular!$J$10:$J$109=Datenabgleich!$B$17)*(Anmeldeformular!$B$10:$B$109&lt;&gt;""),Anmeldeformular!$B$10:$B$109,""),Datenabgleich!A61)),0,SMALL(IF((Anmeldeformular!$J$10:$J$109=Datenabgleich!$B$17)*(Anmeldeformular!$B$10:$B$109&lt;&gt;""),Anmeldeformular!$B$10:$B$109,""),Datenabgleich!A61))</f>
        <v>0</v>
      </c>
      <c r="C52" s="94" t="str">
        <f>IF(B52&gt;0,VLOOKUP(B52,Anmeldeformular!$B$10:$O$109,2),"")</f>
        <v/>
      </c>
      <c r="D52" s="94" t="str">
        <f>IF(B52&gt;0,VLOOKUP(B52,Anmeldeformular!$B$10:$O$109,3),"")</f>
        <v/>
      </c>
      <c r="E52" s="94" t="str">
        <f>IF(B52&gt;0,VLOOKUP(B52,Anmeldeformular!$B$10:$O$109,6),"")</f>
        <v/>
      </c>
      <c r="F52" s="111"/>
    </row>
    <row r="53" spans="2:6" ht="18" x14ac:dyDescent="0.35">
      <c r="B53" s="97">
        <f t="array" ref="B53">IF(ISERROR(SMALL(IF((Anmeldeformular!$J$10:$J$109=Datenabgleich!$B$17)*(Anmeldeformular!$B$10:$B$109&lt;&gt;""),Anmeldeformular!$B$10:$B$109,""),Datenabgleich!A62)),0,SMALL(IF((Anmeldeformular!$J$10:$J$109=Datenabgleich!$B$17)*(Anmeldeformular!$B$10:$B$109&lt;&gt;""),Anmeldeformular!$B$10:$B$109,""),Datenabgleich!A62))</f>
        <v>0</v>
      </c>
      <c r="C53" s="94" t="str">
        <f>IF(B53&gt;0,VLOOKUP(B53,Anmeldeformular!$B$10:$O$109,2),"")</f>
        <v/>
      </c>
      <c r="D53" s="94" t="str">
        <f>IF(B53&gt;0,VLOOKUP(B53,Anmeldeformular!$B$10:$O$109,3),"")</f>
        <v/>
      </c>
      <c r="E53" s="94" t="str">
        <f>IF(B53&gt;0,VLOOKUP(B53,Anmeldeformular!$B$10:$O$109,6),"")</f>
        <v/>
      </c>
      <c r="F53" s="111"/>
    </row>
    <row r="54" spans="2:6" ht="18" x14ac:dyDescent="0.35">
      <c r="B54" s="97">
        <f t="array" ref="B54">IF(ISERROR(SMALL(IF((Anmeldeformular!$J$10:$J$109=Datenabgleich!$B$17)*(Anmeldeformular!$B$10:$B$109&lt;&gt;""),Anmeldeformular!$B$10:$B$109,""),Datenabgleich!A63)),0,SMALL(IF((Anmeldeformular!$J$10:$J$109=Datenabgleich!$B$17)*(Anmeldeformular!$B$10:$B$109&lt;&gt;""),Anmeldeformular!$B$10:$B$109,""),Datenabgleich!A63))</f>
        <v>0</v>
      </c>
      <c r="C54" s="94" t="str">
        <f>IF(B54&gt;0,VLOOKUP(B54,Anmeldeformular!$B$10:$O$109,2),"")</f>
        <v/>
      </c>
      <c r="D54" s="94" t="str">
        <f>IF(B54&gt;0,VLOOKUP(B54,Anmeldeformular!$B$10:$O$109,3),"")</f>
        <v/>
      </c>
      <c r="E54" s="94" t="str">
        <f>IF(B54&gt;0,VLOOKUP(B54,Anmeldeformular!$B$10:$O$109,6),"")</f>
        <v/>
      </c>
      <c r="F54" s="111"/>
    </row>
    <row r="55" spans="2:6" ht="18" x14ac:dyDescent="0.35">
      <c r="B55" s="97">
        <f t="array" ref="B55">IF(ISERROR(SMALL(IF((Anmeldeformular!$J$10:$J$109=Datenabgleich!$B$17)*(Anmeldeformular!$B$10:$B$109&lt;&gt;""),Anmeldeformular!$B$10:$B$109,""),Datenabgleich!A64)),0,SMALL(IF((Anmeldeformular!$J$10:$J$109=Datenabgleich!$B$17)*(Anmeldeformular!$B$10:$B$109&lt;&gt;""),Anmeldeformular!$B$10:$B$109,""),Datenabgleich!A64))</f>
        <v>0</v>
      </c>
      <c r="C55" s="94" t="str">
        <f>IF(B55&gt;0,VLOOKUP(B55,Anmeldeformular!$B$10:$O$109,2),"")</f>
        <v/>
      </c>
      <c r="D55" s="94" t="str">
        <f>IF(B55&gt;0,VLOOKUP(B55,Anmeldeformular!$B$10:$O$109,3),"")</f>
        <v/>
      </c>
      <c r="E55" s="94" t="str">
        <f>IF(B55&gt;0,VLOOKUP(B55,Anmeldeformular!$B$10:$O$109,6),"")</f>
        <v/>
      </c>
      <c r="F55" s="111"/>
    </row>
    <row r="56" spans="2:6" ht="18" x14ac:dyDescent="0.35">
      <c r="B56" s="97">
        <f t="array" ref="B56">IF(ISERROR(SMALL(IF((Anmeldeformular!$J$10:$J$109=Datenabgleich!$B$17)*(Anmeldeformular!$B$10:$B$109&lt;&gt;""),Anmeldeformular!$B$10:$B$109,""),Datenabgleich!A65)),0,SMALL(IF((Anmeldeformular!$J$10:$J$109=Datenabgleich!$B$17)*(Anmeldeformular!$B$10:$B$109&lt;&gt;""),Anmeldeformular!$B$10:$B$109,""),Datenabgleich!A65))</f>
        <v>0</v>
      </c>
      <c r="C56" s="94" t="str">
        <f>IF(B56&gt;0,VLOOKUP(B56,Anmeldeformular!$B$10:$O$109,2),"")</f>
        <v/>
      </c>
      <c r="D56" s="94" t="str">
        <f>IF(B56&gt;0,VLOOKUP(B56,Anmeldeformular!$B$10:$O$109,3),"")</f>
        <v/>
      </c>
      <c r="E56" s="94" t="str">
        <f>IF(B56&gt;0,VLOOKUP(B56,Anmeldeformular!$B$10:$O$109,6),"")</f>
        <v/>
      </c>
      <c r="F56" s="111"/>
    </row>
    <row r="57" spans="2:6" ht="18" x14ac:dyDescent="0.35">
      <c r="B57" s="97">
        <f t="array" ref="B57">IF(ISERROR(SMALL(IF((Anmeldeformular!$J$10:$J$109=Datenabgleich!$B$17)*(Anmeldeformular!$B$10:$B$109&lt;&gt;""),Anmeldeformular!$B$10:$B$109,""),Datenabgleich!A66)),0,SMALL(IF((Anmeldeformular!$J$10:$J$109=Datenabgleich!$B$17)*(Anmeldeformular!$B$10:$B$109&lt;&gt;""),Anmeldeformular!$B$10:$B$109,""),Datenabgleich!A66))</f>
        <v>0</v>
      </c>
      <c r="C57" s="94" t="str">
        <f>IF(B57&gt;0,VLOOKUP(B57,Anmeldeformular!$B$10:$O$109,2),"")</f>
        <v/>
      </c>
      <c r="D57" s="94" t="str">
        <f>IF(B57&gt;0,VLOOKUP(B57,Anmeldeformular!$B$10:$O$109,3),"")</f>
        <v/>
      </c>
      <c r="E57" s="94" t="str">
        <f>IF(B57&gt;0,VLOOKUP(B57,Anmeldeformular!$B$10:$O$109,6),"")</f>
        <v/>
      </c>
      <c r="F57" s="111"/>
    </row>
    <row r="58" spans="2:6" ht="18" x14ac:dyDescent="0.35">
      <c r="B58" s="97">
        <f t="array" ref="B58">IF(ISERROR(SMALL(IF((Anmeldeformular!$J$10:$J$109=Datenabgleich!$B$17)*(Anmeldeformular!$B$10:$B$109&lt;&gt;""),Anmeldeformular!$B$10:$B$109,""),Datenabgleich!A67)),0,SMALL(IF((Anmeldeformular!$J$10:$J$109=Datenabgleich!$B$17)*(Anmeldeformular!$B$10:$B$109&lt;&gt;""),Anmeldeformular!$B$10:$B$109,""),Datenabgleich!A67))</f>
        <v>0</v>
      </c>
      <c r="C58" s="94" t="str">
        <f>IF(B58&gt;0,VLOOKUP(B58,Anmeldeformular!$B$10:$O$109,2),"")</f>
        <v/>
      </c>
      <c r="D58" s="94" t="str">
        <f>IF(B58&gt;0,VLOOKUP(B58,Anmeldeformular!$B$10:$O$109,3),"")</f>
        <v/>
      </c>
      <c r="E58" s="94" t="str">
        <f>IF(B58&gt;0,VLOOKUP(B58,Anmeldeformular!$B$10:$O$109,6),"")</f>
        <v/>
      </c>
      <c r="F58" s="111"/>
    </row>
    <row r="59" spans="2:6" ht="18" x14ac:dyDescent="0.35">
      <c r="B59" s="97">
        <f t="array" ref="B59">IF(ISERROR(SMALL(IF((Anmeldeformular!$J$10:$J$109=Datenabgleich!$B$17)*(Anmeldeformular!$B$10:$B$109&lt;&gt;""),Anmeldeformular!$B$10:$B$109,""),Datenabgleich!A68)),0,SMALL(IF((Anmeldeformular!$J$10:$J$109=Datenabgleich!$B$17)*(Anmeldeformular!$B$10:$B$109&lt;&gt;""),Anmeldeformular!$B$10:$B$109,""),Datenabgleich!A68))</f>
        <v>0</v>
      </c>
      <c r="C59" s="94" t="str">
        <f>IF(B59&gt;0,VLOOKUP(B59,Anmeldeformular!$B$10:$O$109,2),"")</f>
        <v/>
      </c>
      <c r="D59" s="94" t="str">
        <f>IF(B59&gt;0,VLOOKUP(B59,Anmeldeformular!$B$10:$O$109,3),"")</f>
        <v/>
      </c>
      <c r="E59" s="94" t="str">
        <f>IF(B59&gt;0,VLOOKUP(B59,Anmeldeformular!$B$10:$O$109,6),"")</f>
        <v/>
      </c>
      <c r="F59" s="111"/>
    </row>
    <row r="60" spans="2:6" ht="18" x14ac:dyDescent="0.35">
      <c r="B60" s="97">
        <f t="array" ref="B60">IF(ISERROR(SMALL(IF((Anmeldeformular!$J$10:$J$109=Datenabgleich!$B$17)*(Anmeldeformular!$B$10:$B$109&lt;&gt;""),Anmeldeformular!$B$10:$B$109,""),Datenabgleich!A69)),0,SMALL(IF((Anmeldeformular!$J$10:$J$109=Datenabgleich!$B$17)*(Anmeldeformular!$B$10:$B$109&lt;&gt;""),Anmeldeformular!$B$10:$B$109,""),Datenabgleich!A69))</f>
        <v>0</v>
      </c>
      <c r="C60" s="94" t="str">
        <f>IF(B60&gt;0,VLOOKUP(B60,Anmeldeformular!$B$10:$O$109,2),"")</f>
        <v/>
      </c>
      <c r="D60" s="94" t="str">
        <f>IF(B60&gt;0,VLOOKUP(B60,Anmeldeformular!$B$10:$O$109,3),"")</f>
        <v/>
      </c>
      <c r="E60" s="94" t="str">
        <f>IF(B60&gt;0,VLOOKUP(B60,Anmeldeformular!$B$10:$O$109,6),"")</f>
        <v/>
      </c>
      <c r="F60" s="111"/>
    </row>
    <row r="61" spans="2:6" ht="18" x14ac:dyDescent="0.35">
      <c r="B61" s="97">
        <f t="array" ref="B61">IF(ISERROR(SMALL(IF((Anmeldeformular!$J$10:$J$109=Datenabgleich!$B$17)*(Anmeldeformular!$B$10:$B$109&lt;&gt;""),Anmeldeformular!$B$10:$B$109,""),Datenabgleich!A70)),0,SMALL(IF((Anmeldeformular!$J$10:$J$109=Datenabgleich!$B$17)*(Anmeldeformular!$B$10:$B$109&lt;&gt;""),Anmeldeformular!$B$10:$B$109,""),Datenabgleich!A70))</f>
        <v>0</v>
      </c>
      <c r="C61" s="94" t="str">
        <f>IF(B61&gt;0,VLOOKUP(B61,Anmeldeformular!$B$10:$O$109,2),"")</f>
        <v/>
      </c>
      <c r="D61" s="94" t="str">
        <f>IF(B61&gt;0,VLOOKUP(B61,Anmeldeformular!$B$10:$O$109,3),"")</f>
        <v/>
      </c>
      <c r="E61" s="94" t="str">
        <f>IF(B61&gt;0,VLOOKUP(B61,Anmeldeformular!$B$10:$O$109,6),"")</f>
        <v/>
      </c>
      <c r="F61" s="111"/>
    </row>
    <row r="62" spans="2:6" ht="18" x14ac:dyDescent="0.35">
      <c r="B62" s="97">
        <f t="array" ref="B62">IF(ISERROR(SMALL(IF((Anmeldeformular!$J$10:$J$109=Datenabgleich!$B$17)*(Anmeldeformular!$B$10:$B$109&lt;&gt;""),Anmeldeformular!$B$10:$B$109,""),Datenabgleich!A71)),0,SMALL(IF((Anmeldeformular!$J$10:$J$109=Datenabgleich!$B$17)*(Anmeldeformular!$B$10:$B$109&lt;&gt;""),Anmeldeformular!$B$10:$B$109,""),Datenabgleich!A71))</f>
        <v>0</v>
      </c>
      <c r="C62" s="94" t="str">
        <f>IF(B62&gt;0,VLOOKUP(B62,Anmeldeformular!$B$10:$O$109,2),"")</f>
        <v/>
      </c>
      <c r="D62" s="94" t="str">
        <f>IF(B62&gt;0,VLOOKUP(B62,Anmeldeformular!$B$10:$O$109,3),"")</f>
        <v/>
      </c>
      <c r="E62" s="94" t="str">
        <f>IF(B62&gt;0,VLOOKUP(B62,Anmeldeformular!$B$10:$O$109,6),"")</f>
        <v/>
      </c>
      <c r="F62" s="111"/>
    </row>
    <row r="63" spans="2:6" ht="18" x14ac:dyDescent="0.35">
      <c r="B63" s="97">
        <f t="array" ref="B63">IF(ISERROR(SMALL(IF((Anmeldeformular!$J$10:$J$109=Datenabgleich!$B$17)*(Anmeldeformular!$B$10:$B$109&lt;&gt;""),Anmeldeformular!$B$10:$B$109,""),Datenabgleich!A72)),0,SMALL(IF((Anmeldeformular!$J$10:$J$109=Datenabgleich!$B$17)*(Anmeldeformular!$B$10:$B$109&lt;&gt;""),Anmeldeformular!$B$10:$B$109,""),Datenabgleich!A72))</f>
        <v>0</v>
      </c>
      <c r="C63" s="94" t="str">
        <f>IF(B63&gt;0,VLOOKUP(B63,Anmeldeformular!$B$10:$O$109,2),"")</f>
        <v/>
      </c>
      <c r="D63" s="94" t="str">
        <f>IF(B63&gt;0,VLOOKUP(B63,Anmeldeformular!$B$10:$O$109,3),"")</f>
        <v/>
      </c>
      <c r="E63" s="94" t="str">
        <f>IF(B63&gt;0,VLOOKUP(B63,Anmeldeformular!$B$10:$O$109,6),"")</f>
        <v/>
      </c>
      <c r="F63" s="111"/>
    </row>
    <row r="64" spans="2:6" ht="18" x14ac:dyDescent="0.35">
      <c r="B64" s="97">
        <f t="array" ref="B64">IF(ISERROR(SMALL(IF((Anmeldeformular!$J$10:$J$109=Datenabgleich!$B$17)*(Anmeldeformular!$B$10:$B$109&lt;&gt;""),Anmeldeformular!$B$10:$B$109,""),Datenabgleich!A73)),0,SMALL(IF((Anmeldeformular!$J$10:$J$109=Datenabgleich!$B$17)*(Anmeldeformular!$B$10:$B$109&lt;&gt;""),Anmeldeformular!$B$10:$B$109,""),Datenabgleich!A73))</f>
        <v>0</v>
      </c>
      <c r="C64" s="94" t="str">
        <f>IF(B64&gt;0,VLOOKUP(B64,Anmeldeformular!$B$10:$O$109,2),"")</f>
        <v/>
      </c>
      <c r="D64" s="94" t="str">
        <f>IF(B64&gt;0,VLOOKUP(B64,Anmeldeformular!$B$10:$O$109,3),"")</f>
        <v/>
      </c>
      <c r="E64" s="94" t="str">
        <f>IF(B64&gt;0,VLOOKUP(B64,Anmeldeformular!$B$10:$O$109,6),"")</f>
        <v/>
      </c>
      <c r="F64" s="111"/>
    </row>
    <row r="65" spans="2:6" ht="18" x14ac:dyDescent="0.35">
      <c r="B65" s="97">
        <f t="array" ref="B65">IF(ISERROR(SMALL(IF((Anmeldeformular!$J$10:$J$109=Datenabgleich!$B$17)*(Anmeldeformular!$B$10:$B$109&lt;&gt;""),Anmeldeformular!$B$10:$B$109,""),Datenabgleich!A74)),0,SMALL(IF((Anmeldeformular!$J$10:$J$109=Datenabgleich!$B$17)*(Anmeldeformular!$B$10:$B$109&lt;&gt;""),Anmeldeformular!$B$10:$B$109,""),Datenabgleich!A74))</f>
        <v>0</v>
      </c>
      <c r="C65" s="94" t="str">
        <f>IF(B65&gt;0,VLOOKUP(B65,Anmeldeformular!$B$10:$O$109,2),"")</f>
        <v/>
      </c>
      <c r="D65" s="94" t="str">
        <f>IF(B65&gt;0,VLOOKUP(B65,Anmeldeformular!$B$10:$O$109,3),"")</f>
        <v/>
      </c>
      <c r="E65" s="94" t="str">
        <f>IF(B65&gt;0,VLOOKUP(B65,Anmeldeformular!$B$10:$O$109,6),"")</f>
        <v/>
      </c>
      <c r="F65" s="111"/>
    </row>
    <row r="66" spans="2:6" ht="18" x14ac:dyDescent="0.35">
      <c r="B66" s="97">
        <f t="array" ref="B66">IF(ISERROR(SMALL(IF((Anmeldeformular!$J$10:$J$109=Datenabgleich!$B$17)*(Anmeldeformular!$B$10:$B$109&lt;&gt;""),Anmeldeformular!$B$10:$B$109,""),Datenabgleich!A75)),0,SMALL(IF((Anmeldeformular!$J$10:$J$109=Datenabgleich!$B$17)*(Anmeldeformular!$B$10:$B$109&lt;&gt;""),Anmeldeformular!$B$10:$B$109,""),Datenabgleich!A75))</f>
        <v>0</v>
      </c>
      <c r="C66" s="94" t="str">
        <f>IF(B66&gt;0,VLOOKUP(B66,Anmeldeformular!$B$10:$O$109,2),"")</f>
        <v/>
      </c>
      <c r="D66" s="94" t="str">
        <f>IF(B66&gt;0,VLOOKUP(B66,Anmeldeformular!$B$10:$O$109,3),"")</f>
        <v/>
      </c>
      <c r="E66" s="94" t="str">
        <f>IF(B66&gt;0,VLOOKUP(B66,Anmeldeformular!$B$10:$O$109,6),"")</f>
        <v/>
      </c>
      <c r="F66" s="111"/>
    </row>
    <row r="67" spans="2:6" ht="18" x14ac:dyDescent="0.35">
      <c r="B67" s="97">
        <f t="array" ref="B67">IF(ISERROR(SMALL(IF((Anmeldeformular!$J$10:$J$109=Datenabgleich!$B$17)*(Anmeldeformular!$B$10:$B$109&lt;&gt;""),Anmeldeformular!$B$10:$B$109,""),Datenabgleich!A76)),0,SMALL(IF((Anmeldeformular!$J$10:$J$109=Datenabgleich!$B$17)*(Anmeldeformular!$B$10:$B$109&lt;&gt;""),Anmeldeformular!$B$10:$B$109,""),Datenabgleich!A76))</f>
        <v>0</v>
      </c>
      <c r="C67" s="94" t="str">
        <f>IF(B67&gt;0,VLOOKUP(B67,Anmeldeformular!$B$10:$O$109,2),"")</f>
        <v/>
      </c>
      <c r="D67" s="94" t="str">
        <f>IF(B67&gt;0,VLOOKUP(B67,Anmeldeformular!$B$10:$O$109,3),"")</f>
        <v/>
      </c>
      <c r="E67" s="94" t="str">
        <f>IF(B67&gt;0,VLOOKUP(B67,Anmeldeformular!$B$10:$O$109,6),"")</f>
        <v/>
      </c>
      <c r="F67" s="111"/>
    </row>
    <row r="68" spans="2:6" ht="18" x14ac:dyDescent="0.35">
      <c r="B68" s="97">
        <f t="array" ref="B68">IF(ISERROR(SMALL(IF((Anmeldeformular!$J$10:$J$109=Datenabgleich!$B$17)*(Anmeldeformular!$B$10:$B$109&lt;&gt;""),Anmeldeformular!$B$10:$B$109,""),Datenabgleich!A77)),0,SMALL(IF((Anmeldeformular!$J$10:$J$109=Datenabgleich!$B$17)*(Anmeldeformular!$B$10:$B$109&lt;&gt;""),Anmeldeformular!$B$10:$B$109,""),Datenabgleich!A77))</f>
        <v>0</v>
      </c>
      <c r="C68" s="94" t="str">
        <f>IF(B68&gt;0,VLOOKUP(B68,Anmeldeformular!$B$10:$O$109,2),"")</f>
        <v/>
      </c>
      <c r="D68" s="94" t="str">
        <f>IF(B68&gt;0,VLOOKUP(B68,Anmeldeformular!$B$10:$O$109,3),"")</f>
        <v/>
      </c>
      <c r="E68" s="94" t="str">
        <f>IF(B68&gt;0,VLOOKUP(B68,Anmeldeformular!$B$10:$O$109,6),"")</f>
        <v/>
      </c>
      <c r="F68" s="111"/>
    </row>
    <row r="69" spans="2:6" ht="18" x14ac:dyDescent="0.35">
      <c r="B69" s="97">
        <f t="array" ref="B69">IF(ISERROR(SMALL(IF((Anmeldeformular!$J$10:$J$109=Datenabgleich!$B$17)*(Anmeldeformular!$B$10:$B$109&lt;&gt;""),Anmeldeformular!$B$10:$B$109,""),Datenabgleich!A78)),0,SMALL(IF((Anmeldeformular!$J$10:$J$109=Datenabgleich!$B$17)*(Anmeldeformular!$B$10:$B$109&lt;&gt;""),Anmeldeformular!$B$10:$B$109,""),Datenabgleich!A78))</f>
        <v>0</v>
      </c>
      <c r="C69" s="94" t="str">
        <f>IF(B69&gt;0,VLOOKUP(B69,Anmeldeformular!$B$10:$O$109,2),"")</f>
        <v/>
      </c>
      <c r="D69" s="94" t="str">
        <f>IF(B69&gt;0,VLOOKUP(B69,Anmeldeformular!$B$10:$O$109,3),"")</f>
        <v/>
      </c>
      <c r="E69" s="94" t="str">
        <f>IF(B69&gt;0,VLOOKUP(B69,Anmeldeformular!$B$10:$O$109,6),"")</f>
        <v/>
      </c>
      <c r="F69" s="111"/>
    </row>
    <row r="70" spans="2:6" ht="18" x14ac:dyDescent="0.35">
      <c r="B70" s="97">
        <f t="array" ref="B70">IF(ISERROR(SMALL(IF((Anmeldeformular!$J$10:$J$109=Datenabgleich!$B$17)*(Anmeldeformular!$B$10:$B$109&lt;&gt;""),Anmeldeformular!$B$10:$B$109,""),Datenabgleich!A79)),0,SMALL(IF((Anmeldeformular!$J$10:$J$109=Datenabgleich!$B$17)*(Anmeldeformular!$B$10:$B$109&lt;&gt;""),Anmeldeformular!$B$10:$B$109,""),Datenabgleich!A79))</f>
        <v>0</v>
      </c>
      <c r="C70" s="94" t="str">
        <f>IF(B70&gt;0,VLOOKUP(B70,Anmeldeformular!$B$10:$O$109,2),"")</f>
        <v/>
      </c>
      <c r="D70" s="94" t="str">
        <f>IF(B70&gt;0,VLOOKUP(B70,Anmeldeformular!$B$10:$O$109,3),"")</f>
        <v/>
      </c>
      <c r="E70" s="94" t="str">
        <f>IF(B70&gt;0,VLOOKUP(B70,Anmeldeformular!$B$10:$O$109,6),"")</f>
        <v/>
      </c>
      <c r="F70" s="111"/>
    </row>
    <row r="71" spans="2:6" ht="18" x14ac:dyDescent="0.35">
      <c r="B71" s="97">
        <f t="array" ref="B71">IF(ISERROR(SMALL(IF((Anmeldeformular!$J$10:$J$109=Datenabgleich!$B$17)*(Anmeldeformular!$B$10:$B$109&lt;&gt;""),Anmeldeformular!$B$10:$B$109,""),Datenabgleich!A80)),0,SMALL(IF((Anmeldeformular!$J$10:$J$109=Datenabgleich!$B$17)*(Anmeldeformular!$B$10:$B$109&lt;&gt;""),Anmeldeformular!$B$10:$B$109,""),Datenabgleich!A80))</f>
        <v>0</v>
      </c>
      <c r="C71" s="94" t="str">
        <f>IF(B71&gt;0,VLOOKUP(B71,Anmeldeformular!$B$10:$O$109,2),"")</f>
        <v/>
      </c>
      <c r="D71" s="94" t="str">
        <f>IF(B71&gt;0,VLOOKUP(B71,Anmeldeformular!$B$10:$O$109,3),"")</f>
        <v/>
      </c>
      <c r="E71" s="94" t="str">
        <f>IF(B71&gt;0,VLOOKUP(B71,Anmeldeformular!$B$10:$O$109,6),"")</f>
        <v/>
      </c>
      <c r="F71" s="111"/>
    </row>
    <row r="72" spans="2:6" ht="18" x14ac:dyDescent="0.35">
      <c r="B72" s="97">
        <f t="array" ref="B72">IF(ISERROR(SMALL(IF((Anmeldeformular!$J$10:$J$109=Datenabgleich!$B$17)*(Anmeldeformular!$B$10:$B$109&lt;&gt;""),Anmeldeformular!$B$10:$B$109,""),Datenabgleich!A81)),0,SMALL(IF((Anmeldeformular!$J$10:$J$109=Datenabgleich!$B$17)*(Anmeldeformular!$B$10:$B$109&lt;&gt;""),Anmeldeformular!$B$10:$B$109,""),Datenabgleich!A81))</f>
        <v>0</v>
      </c>
      <c r="C72" s="94" t="str">
        <f>IF(B72&gt;0,VLOOKUP(B72,Anmeldeformular!$B$10:$O$109,2),"")</f>
        <v/>
      </c>
      <c r="D72" s="94" t="str">
        <f>IF(B72&gt;0,VLOOKUP(B72,Anmeldeformular!$B$10:$O$109,3),"")</f>
        <v/>
      </c>
      <c r="E72" s="94" t="str">
        <f>IF(B72&gt;0,VLOOKUP(B72,Anmeldeformular!$B$10:$O$109,6),"")</f>
        <v/>
      </c>
      <c r="F72" s="111"/>
    </row>
    <row r="73" spans="2:6" ht="18" x14ac:dyDescent="0.35">
      <c r="B73" s="97">
        <f t="array" ref="B73">IF(ISERROR(SMALL(IF((Anmeldeformular!$J$10:$J$109=Datenabgleich!$B$17)*(Anmeldeformular!$B$10:$B$109&lt;&gt;""),Anmeldeformular!$B$10:$B$109,""),Datenabgleich!A82)),0,SMALL(IF((Anmeldeformular!$J$10:$J$109=Datenabgleich!$B$17)*(Anmeldeformular!$B$10:$B$109&lt;&gt;""),Anmeldeformular!$B$10:$B$109,""),Datenabgleich!A82))</f>
        <v>0</v>
      </c>
      <c r="C73" s="94" t="str">
        <f>IF(B73&gt;0,VLOOKUP(B73,Anmeldeformular!$B$10:$O$109,2),"")</f>
        <v/>
      </c>
      <c r="D73" s="94" t="str">
        <f>IF(B73&gt;0,VLOOKUP(B73,Anmeldeformular!$B$10:$O$109,3),"")</f>
        <v/>
      </c>
      <c r="E73" s="94" t="str">
        <f>IF(B73&gt;0,VLOOKUP(B73,Anmeldeformular!$B$10:$O$109,6),"")</f>
        <v/>
      </c>
      <c r="F73" s="111"/>
    </row>
    <row r="74" spans="2:6" ht="18" x14ac:dyDescent="0.35">
      <c r="B74" s="97">
        <f t="array" ref="B74">IF(ISERROR(SMALL(IF((Anmeldeformular!$J$10:$J$109=Datenabgleich!$B$17)*(Anmeldeformular!$B$10:$B$109&lt;&gt;""),Anmeldeformular!$B$10:$B$109,""),Datenabgleich!A83)),0,SMALL(IF((Anmeldeformular!$J$10:$J$109=Datenabgleich!$B$17)*(Anmeldeformular!$B$10:$B$109&lt;&gt;""),Anmeldeformular!$B$10:$B$109,""),Datenabgleich!A83))</f>
        <v>0</v>
      </c>
      <c r="C74" s="94" t="str">
        <f>IF(B74&gt;0,VLOOKUP(B74,Anmeldeformular!$B$10:$O$109,2),"")</f>
        <v/>
      </c>
      <c r="D74" s="94" t="str">
        <f>IF(B74&gt;0,VLOOKUP(B74,Anmeldeformular!$B$10:$O$109,3),"")</f>
        <v/>
      </c>
      <c r="E74" s="94" t="str">
        <f>IF(B74&gt;0,VLOOKUP(B74,Anmeldeformular!$B$10:$O$109,6),"")</f>
        <v/>
      </c>
      <c r="F74" s="111"/>
    </row>
    <row r="75" spans="2:6" ht="18" x14ac:dyDescent="0.35">
      <c r="B75" s="97">
        <f t="array" ref="B75">IF(ISERROR(SMALL(IF((Anmeldeformular!$J$10:$J$109=Datenabgleich!$B$17)*(Anmeldeformular!$B$10:$B$109&lt;&gt;""),Anmeldeformular!$B$10:$B$109,""),Datenabgleich!A84)),0,SMALL(IF((Anmeldeformular!$J$10:$J$109=Datenabgleich!$B$17)*(Anmeldeformular!$B$10:$B$109&lt;&gt;""),Anmeldeformular!$B$10:$B$109,""),Datenabgleich!A84))</f>
        <v>0</v>
      </c>
      <c r="C75" s="94" t="str">
        <f>IF(B75&gt;0,VLOOKUP(B75,Anmeldeformular!$B$10:$O$109,2),"")</f>
        <v/>
      </c>
      <c r="D75" s="94" t="str">
        <f>IF(B75&gt;0,VLOOKUP(B75,Anmeldeformular!$B$10:$O$109,3),"")</f>
        <v/>
      </c>
      <c r="E75" s="94" t="str">
        <f>IF(B75&gt;0,VLOOKUP(B75,Anmeldeformular!$B$10:$O$109,6),"")</f>
        <v/>
      </c>
      <c r="F75" s="111"/>
    </row>
    <row r="76" spans="2:6" ht="18" x14ac:dyDescent="0.35">
      <c r="B76" s="97">
        <f t="array" ref="B76">IF(ISERROR(SMALL(IF((Anmeldeformular!$J$10:$J$109=Datenabgleich!$B$17)*(Anmeldeformular!$B$10:$B$109&lt;&gt;""),Anmeldeformular!$B$10:$B$109,""),Datenabgleich!A85)),0,SMALL(IF((Anmeldeformular!$J$10:$J$109=Datenabgleich!$B$17)*(Anmeldeformular!$B$10:$B$109&lt;&gt;""),Anmeldeformular!$B$10:$B$109,""),Datenabgleich!A85))</f>
        <v>0</v>
      </c>
      <c r="C76" s="94" t="str">
        <f>IF(B76&gt;0,VLOOKUP(B76,Anmeldeformular!$B$10:$O$109,2),"")</f>
        <v/>
      </c>
      <c r="D76" s="94" t="str">
        <f>IF(B76&gt;0,VLOOKUP(B76,Anmeldeformular!$B$10:$O$109,3),"")</f>
        <v/>
      </c>
      <c r="E76" s="94" t="str">
        <f>IF(B76&gt;0,VLOOKUP(B76,Anmeldeformular!$B$10:$O$109,6),"")</f>
        <v/>
      </c>
      <c r="F76" s="111"/>
    </row>
    <row r="77" spans="2:6" ht="18" x14ac:dyDescent="0.35">
      <c r="B77" s="97">
        <f t="array" ref="B77">IF(ISERROR(SMALL(IF((Anmeldeformular!$J$10:$J$109=Datenabgleich!$B$17)*(Anmeldeformular!$B$10:$B$109&lt;&gt;""),Anmeldeformular!$B$10:$B$109,""),Datenabgleich!A86)),0,SMALL(IF((Anmeldeformular!$J$10:$J$109=Datenabgleich!$B$17)*(Anmeldeformular!$B$10:$B$109&lt;&gt;""),Anmeldeformular!$B$10:$B$109,""),Datenabgleich!A86))</f>
        <v>0</v>
      </c>
      <c r="C77" s="94" t="str">
        <f>IF(B77&gt;0,VLOOKUP(B77,Anmeldeformular!$B$10:$O$109,2),"")</f>
        <v/>
      </c>
      <c r="D77" s="94" t="str">
        <f>IF(B77&gt;0,VLOOKUP(B77,Anmeldeformular!$B$10:$O$109,3),"")</f>
        <v/>
      </c>
      <c r="E77" s="94" t="str">
        <f>IF(B77&gt;0,VLOOKUP(B77,Anmeldeformular!$B$10:$O$109,6),"")</f>
        <v/>
      </c>
      <c r="F77" s="111"/>
    </row>
    <row r="78" spans="2:6" ht="18" x14ac:dyDescent="0.35">
      <c r="B78" s="97">
        <f t="array" ref="B78">IF(ISERROR(SMALL(IF((Anmeldeformular!$J$10:$J$109=Datenabgleich!$B$17)*(Anmeldeformular!$B$10:$B$109&lt;&gt;""),Anmeldeformular!$B$10:$B$109,""),Datenabgleich!A87)),0,SMALL(IF((Anmeldeformular!$J$10:$J$109=Datenabgleich!$B$17)*(Anmeldeformular!$B$10:$B$109&lt;&gt;""),Anmeldeformular!$B$10:$B$109,""),Datenabgleich!A87))</f>
        <v>0</v>
      </c>
      <c r="C78" s="94" t="str">
        <f>IF(B78&gt;0,VLOOKUP(B78,Anmeldeformular!$B$10:$O$109,2),"")</f>
        <v/>
      </c>
      <c r="D78" s="94" t="str">
        <f>IF(B78&gt;0,VLOOKUP(B78,Anmeldeformular!$B$10:$O$109,3),"")</f>
        <v/>
      </c>
      <c r="E78" s="94" t="str">
        <f>IF(B78&gt;0,VLOOKUP(B78,Anmeldeformular!$B$10:$O$109,6),"")</f>
        <v/>
      </c>
      <c r="F78" s="111"/>
    </row>
    <row r="79" spans="2:6" ht="18" x14ac:dyDescent="0.35">
      <c r="B79" s="97">
        <f t="array" ref="B79">IF(ISERROR(SMALL(IF((Anmeldeformular!$J$10:$J$109=Datenabgleich!$B$17)*(Anmeldeformular!$B$10:$B$109&lt;&gt;""),Anmeldeformular!$B$10:$B$109,""),Datenabgleich!A88)),0,SMALL(IF((Anmeldeformular!$J$10:$J$109=Datenabgleich!$B$17)*(Anmeldeformular!$B$10:$B$109&lt;&gt;""),Anmeldeformular!$B$10:$B$109,""),Datenabgleich!A88))</f>
        <v>0</v>
      </c>
      <c r="C79" s="94" t="str">
        <f>IF(B79&gt;0,VLOOKUP(B79,Anmeldeformular!$B$10:$O$109,2),"")</f>
        <v/>
      </c>
      <c r="D79" s="94" t="str">
        <f>IF(B79&gt;0,VLOOKUP(B79,Anmeldeformular!$B$10:$O$109,3),"")</f>
        <v/>
      </c>
      <c r="E79" s="94" t="str">
        <f>IF(B79&gt;0,VLOOKUP(B79,Anmeldeformular!$B$10:$O$109,6),"")</f>
        <v/>
      </c>
      <c r="F79" s="111"/>
    </row>
    <row r="80" spans="2:6" ht="18" x14ac:dyDescent="0.35">
      <c r="B80" s="97">
        <f t="array" ref="B80">IF(ISERROR(SMALL(IF((Anmeldeformular!$J$10:$J$109=Datenabgleich!$B$17)*(Anmeldeformular!$B$10:$B$109&lt;&gt;""),Anmeldeformular!$B$10:$B$109,""),Datenabgleich!A89)),0,SMALL(IF((Anmeldeformular!$J$10:$J$109=Datenabgleich!$B$17)*(Anmeldeformular!$B$10:$B$109&lt;&gt;""),Anmeldeformular!$B$10:$B$109,""),Datenabgleich!A89))</f>
        <v>0</v>
      </c>
      <c r="C80" s="94" t="str">
        <f>IF(B80&gt;0,VLOOKUP(B80,Anmeldeformular!$B$10:$O$109,2),"")</f>
        <v/>
      </c>
      <c r="D80" s="94" t="str">
        <f>IF(B80&gt;0,VLOOKUP(B80,Anmeldeformular!$B$10:$O$109,3),"")</f>
        <v/>
      </c>
      <c r="E80" s="94" t="str">
        <f>IF(B80&gt;0,VLOOKUP(B80,Anmeldeformular!$B$10:$O$109,6),"")</f>
        <v/>
      </c>
      <c r="F80" s="111"/>
    </row>
    <row r="81" spans="2:6" ht="18" x14ac:dyDescent="0.35">
      <c r="B81" s="97">
        <f t="array" ref="B81">IF(ISERROR(SMALL(IF((Anmeldeformular!$J$10:$J$109=Datenabgleich!$B$17)*(Anmeldeformular!$B$10:$B$109&lt;&gt;""),Anmeldeformular!$B$10:$B$109,""),Datenabgleich!A90)),0,SMALL(IF((Anmeldeformular!$J$10:$J$109=Datenabgleich!$B$17)*(Anmeldeformular!$B$10:$B$109&lt;&gt;""),Anmeldeformular!$B$10:$B$109,""),Datenabgleich!A90))</f>
        <v>0</v>
      </c>
      <c r="C81" s="94" t="str">
        <f>IF(B81&gt;0,VLOOKUP(B81,Anmeldeformular!$B$10:$O$109,2),"")</f>
        <v/>
      </c>
      <c r="D81" s="94" t="str">
        <f>IF(B81&gt;0,VLOOKUP(B81,Anmeldeformular!$B$10:$O$109,3),"")</f>
        <v/>
      </c>
      <c r="E81" s="94" t="str">
        <f>IF(B81&gt;0,VLOOKUP(B81,Anmeldeformular!$B$10:$O$109,6),"")</f>
        <v/>
      </c>
      <c r="F81" s="111"/>
    </row>
    <row r="82" spans="2:6" ht="18" x14ac:dyDescent="0.35">
      <c r="B82" s="97">
        <f t="array" ref="B82">IF(ISERROR(SMALL(IF((Anmeldeformular!$J$10:$J$109=Datenabgleich!$B$17)*(Anmeldeformular!$B$10:$B$109&lt;&gt;""),Anmeldeformular!$B$10:$B$109,""),Datenabgleich!A91)),0,SMALL(IF((Anmeldeformular!$J$10:$J$109=Datenabgleich!$B$17)*(Anmeldeformular!$B$10:$B$109&lt;&gt;""),Anmeldeformular!$B$10:$B$109,""),Datenabgleich!A91))</f>
        <v>0</v>
      </c>
      <c r="C82" s="94" t="str">
        <f>IF(B82&gt;0,VLOOKUP(B82,Anmeldeformular!$B$10:$O$109,2),"")</f>
        <v/>
      </c>
      <c r="D82" s="94" t="str">
        <f>IF(B82&gt;0,VLOOKUP(B82,Anmeldeformular!$B$10:$O$109,3),"")</f>
        <v/>
      </c>
      <c r="E82" s="94" t="str">
        <f>IF(B82&gt;0,VLOOKUP(B82,Anmeldeformular!$B$10:$O$109,6),"")</f>
        <v/>
      </c>
      <c r="F82" s="111"/>
    </row>
    <row r="83" spans="2:6" ht="18" x14ac:dyDescent="0.35">
      <c r="B83" s="97">
        <f t="array" ref="B83">IF(ISERROR(SMALL(IF((Anmeldeformular!$J$10:$J$109=Datenabgleich!$B$17)*(Anmeldeformular!$B$10:$B$109&lt;&gt;""),Anmeldeformular!$B$10:$B$109,""),Datenabgleich!A92)),0,SMALL(IF((Anmeldeformular!$J$10:$J$109=Datenabgleich!$B$17)*(Anmeldeformular!$B$10:$B$109&lt;&gt;""),Anmeldeformular!$B$10:$B$109,""),Datenabgleich!A92))</f>
        <v>0</v>
      </c>
      <c r="C83" s="94" t="str">
        <f>IF(B83&gt;0,VLOOKUP(B83,Anmeldeformular!$B$10:$O$109,2),"")</f>
        <v/>
      </c>
      <c r="D83" s="94" t="str">
        <f>IF(B83&gt;0,VLOOKUP(B83,Anmeldeformular!$B$10:$O$109,3),"")</f>
        <v/>
      </c>
      <c r="E83" s="94" t="str">
        <f>IF(B83&gt;0,VLOOKUP(B83,Anmeldeformular!$B$10:$O$109,6),"")</f>
        <v/>
      </c>
      <c r="F83" s="111"/>
    </row>
    <row r="84" spans="2:6" ht="18" x14ac:dyDescent="0.35">
      <c r="B84" s="97">
        <f t="array" ref="B84">IF(ISERROR(SMALL(IF((Anmeldeformular!$J$10:$J$109=Datenabgleich!$B$17)*(Anmeldeformular!$B$10:$B$109&lt;&gt;""),Anmeldeformular!$B$10:$B$109,""),Datenabgleich!A93)),0,SMALL(IF((Anmeldeformular!$J$10:$J$109=Datenabgleich!$B$17)*(Anmeldeformular!$B$10:$B$109&lt;&gt;""),Anmeldeformular!$B$10:$B$109,""),Datenabgleich!A93))</f>
        <v>0</v>
      </c>
      <c r="C84" s="94" t="str">
        <f>IF(B84&gt;0,VLOOKUP(B84,Anmeldeformular!$B$10:$O$109,2),"")</f>
        <v/>
      </c>
      <c r="D84" s="94" t="str">
        <f>IF(B84&gt;0,VLOOKUP(B84,Anmeldeformular!$B$10:$O$109,3),"")</f>
        <v/>
      </c>
      <c r="E84" s="94" t="str">
        <f>IF(B84&gt;0,VLOOKUP(B84,Anmeldeformular!$B$10:$O$109,6),"")</f>
        <v/>
      </c>
      <c r="F84" s="111"/>
    </row>
    <row r="85" spans="2:6" ht="18" x14ac:dyDescent="0.35">
      <c r="B85" s="97">
        <f t="array" ref="B85">IF(ISERROR(SMALL(IF((Anmeldeformular!$J$10:$J$109=Datenabgleich!$B$17)*(Anmeldeformular!$B$10:$B$109&lt;&gt;""),Anmeldeformular!$B$10:$B$109,""),Datenabgleich!A94)),0,SMALL(IF((Anmeldeformular!$J$10:$J$109=Datenabgleich!$B$17)*(Anmeldeformular!$B$10:$B$109&lt;&gt;""),Anmeldeformular!$B$10:$B$109,""),Datenabgleich!A94))</f>
        <v>0</v>
      </c>
      <c r="C85" s="94" t="str">
        <f>IF(B85&gt;0,VLOOKUP(B85,Anmeldeformular!$B$10:$O$109,2),"")</f>
        <v/>
      </c>
      <c r="D85" s="94" t="str">
        <f>IF(B85&gt;0,VLOOKUP(B85,Anmeldeformular!$B$10:$O$109,3),"")</f>
        <v/>
      </c>
      <c r="E85" s="94" t="str">
        <f>IF(B85&gt;0,VLOOKUP(B85,Anmeldeformular!$B$10:$O$109,6),"")</f>
        <v/>
      </c>
      <c r="F85" s="111"/>
    </row>
    <row r="86" spans="2:6" ht="18" x14ac:dyDescent="0.35">
      <c r="B86" s="97">
        <f t="array" ref="B86">IF(ISERROR(SMALL(IF((Anmeldeformular!$J$10:$J$109=Datenabgleich!$B$17)*(Anmeldeformular!$B$10:$B$109&lt;&gt;""),Anmeldeformular!$B$10:$B$109,""),Datenabgleich!A95)),0,SMALL(IF((Anmeldeformular!$J$10:$J$109=Datenabgleich!$B$17)*(Anmeldeformular!$B$10:$B$109&lt;&gt;""),Anmeldeformular!$B$10:$B$109,""),Datenabgleich!A95))</f>
        <v>0</v>
      </c>
      <c r="C86" s="94" t="str">
        <f>IF(B86&gt;0,VLOOKUP(B86,Anmeldeformular!$B$10:$O$109,2),"")</f>
        <v/>
      </c>
      <c r="D86" s="94" t="str">
        <f>IF(B86&gt;0,VLOOKUP(B86,Anmeldeformular!$B$10:$O$109,3),"")</f>
        <v/>
      </c>
      <c r="E86" s="94" t="str">
        <f>IF(B86&gt;0,VLOOKUP(B86,Anmeldeformular!$B$10:$O$109,6),"")</f>
        <v/>
      </c>
      <c r="F86" s="111"/>
    </row>
    <row r="87" spans="2:6" ht="18" x14ac:dyDescent="0.35">
      <c r="B87" s="97">
        <f t="array" ref="B87">IF(ISERROR(SMALL(IF((Anmeldeformular!$J$10:$J$109=Datenabgleich!$B$17)*(Anmeldeformular!$B$10:$B$109&lt;&gt;""),Anmeldeformular!$B$10:$B$109,""),Datenabgleich!A96)),0,SMALL(IF((Anmeldeformular!$J$10:$J$109=Datenabgleich!$B$17)*(Anmeldeformular!$B$10:$B$109&lt;&gt;""),Anmeldeformular!$B$10:$B$109,""),Datenabgleich!A96))</f>
        <v>0</v>
      </c>
      <c r="C87" s="94" t="str">
        <f>IF(B87&gt;0,VLOOKUP(B87,Anmeldeformular!$B$10:$O$109,2),"")</f>
        <v/>
      </c>
      <c r="D87" s="94" t="str">
        <f>IF(B87&gt;0,VLOOKUP(B87,Anmeldeformular!$B$10:$O$109,3),"")</f>
        <v/>
      </c>
      <c r="E87" s="94" t="str">
        <f>IF(B87&gt;0,VLOOKUP(B87,Anmeldeformular!$B$10:$O$109,6),"")</f>
        <v/>
      </c>
      <c r="F87" s="111"/>
    </row>
    <row r="88" spans="2:6" ht="18" x14ac:dyDescent="0.35">
      <c r="B88" s="97">
        <f t="array" ref="B88">IF(ISERROR(SMALL(IF((Anmeldeformular!$J$10:$J$109=Datenabgleich!$B$17)*(Anmeldeformular!$B$10:$B$109&lt;&gt;""),Anmeldeformular!$B$10:$B$109,""),Datenabgleich!A97)),0,SMALL(IF((Anmeldeformular!$J$10:$J$109=Datenabgleich!$B$17)*(Anmeldeformular!$B$10:$B$109&lt;&gt;""),Anmeldeformular!$B$10:$B$109,""),Datenabgleich!A97))</f>
        <v>0</v>
      </c>
      <c r="C88" s="94" t="str">
        <f>IF(B88&gt;0,VLOOKUP(B88,Anmeldeformular!$B$10:$O$109,2),"")</f>
        <v/>
      </c>
      <c r="D88" s="94" t="str">
        <f>IF(B88&gt;0,VLOOKUP(B88,Anmeldeformular!$B$10:$O$109,3),"")</f>
        <v/>
      </c>
      <c r="E88" s="94" t="str">
        <f>IF(B88&gt;0,VLOOKUP(B88,Anmeldeformular!$B$10:$O$109,6),"")</f>
        <v/>
      </c>
      <c r="F88" s="111"/>
    </row>
    <row r="89" spans="2:6" ht="18" x14ac:dyDescent="0.35">
      <c r="B89" s="97">
        <f t="array" ref="B89">IF(ISERROR(SMALL(IF((Anmeldeformular!$J$10:$J$109=Datenabgleich!$B$17)*(Anmeldeformular!$B$10:$B$109&lt;&gt;""),Anmeldeformular!$B$10:$B$109,""),Datenabgleich!A98)),0,SMALL(IF((Anmeldeformular!$J$10:$J$109=Datenabgleich!$B$17)*(Anmeldeformular!$B$10:$B$109&lt;&gt;""),Anmeldeformular!$B$10:$B$109,""),Datenabgleich!A98))</f>
        <v>0</v>
      </c>
      <c r="C89" s="94" t="str">
        <f>IF(B89&gt;0,VLOOKUP(B89,Anmeldeformular!$B$10:$O$109,2),"")</f>
        <v/>
      </c>
      <c r="D89" s="94" t="str">
        <f>IF(B89&gt;0,VLOOKUP(B89,Anmeldeformular!$B$10:$O$109,3),"")</f>
        <v/>
      </c>
      <c r="E89" s="94" t="str">
        <f>IF(B89&gt;0,VLOOKUP(B89,Anmeldeformular!$B$10:$O$109,6),"")</f>
        <v/>
      </c>
      <c r="F89" s="111"/>
    </row>
    <row r="90" spans="2:6" ht="18" x14ac:dyDescent="0.35">
      <c r="B90" s="97">
        <f t="array" ref="B90">IF(ISERROR(SMALL(IF((Anmeldeformular!$J$10:$J$109=Datenabgleich!$B$17)*(Anmeldeformular!$B$10:$B$109&lt;&gt;""),Anmeldeformular!$B$10:$B$109,""),Datenabgleich!A99)),0,SMALL(IF((Anmeldeformular!$J$10:$J$109=Datenabgleich!$B$17)*(Anmeldeformular!$B$10:$B$109&lt;&gt;""),Anmeldeformular!$B$10:$B$109,""),Datenabgleich!A99))</f>
        <v>0</v>
      </c>
      <c r="C90" s="94" t="str">
        <f>IF(B90&gt;0,VLOOKUP(B90,Anmeldeformular!$B$10:$O$109,2),"")</f>
        <v/>
      </c>
      <c r="D90" s="94" t="str">
        <f>IF(B90&gt;0,VLOOKUP(B90,Anmeldeformular!$B$10:$O$109,3),"")</f>
        <v/>
      </c>
      <c r="E90" s="94" t="str">
        <f>IF(B90&gt;0,VLOOKUP(B90,Anmeldeformular!$B$10:$O$109,6),"")</f>
        <v/>
      </c>
      <c r="F90" s="111"/>
    </row>
    <row r="91" spans="2:6" ht="18" x14ac:dyDescent="0.35">
      <c r="B91" s="97">
        <f t="array" ref="B91">IF(ISERROR(SMALL(IF((Anmeldeformular!$J$10:$J$109=Datenabgleich!$B$17)*(Anmeldeformular!$B$10:$B$109&lt;&gt;""),Anmeldeformular!$B$10:$B$109,""),Datenabgleich!A100)),0,SMALL(IF((Anmeldeformular!$J$10:$J$109=Datenabgleich!$B$17)*(Anmeldeformular!$B$10:$B$109&lt;&gt;""),Anmeldeformular!$B$10:$B$109,""),Datenabgleich!A100))</f>
        <v>0</v>
      </c>
      <c r="C91" s="94" t="str">
        <f>IF(B91&gt;0,VLOOKUP(B91,Anmeldeformular!$B$10:$O$109,2),"")</f>
        <v/>
      </c>
      <c r="D91" s="94" t="str">
        <f>IF(B91&gt;0,VLOOKUP(B91,Anmeldeformular!$B$10:$O$109,3),"")</f>
        <v/>
      </c>
      <c r="E91" s="94" t="str">
        <f>IF(B91&gt;0,VLOOKUP(B91,Anmeldeformular!$B$10:$O$109,6),"")</f>
        <v/>
      </c>
      <c r="F91" s="111"/>
    </row>
    <row r="92" spans="2:6" ht="18" x14ac:dyDescent="0.35">
      <c r="B92" s="97">
        <f t="array" ref="B92">IF(ISERROR(SMALL(IF((Anmeldeformular!$J$10:$J$109=Datenabgleich!$B$17)*(Anmeldeformular!$B$10:$B$109&lt;&gt;""),Anmeldeformular!$B$10:$B$109,""),Datenabgleich!A101)),0,SMALL(IF((Anmeldeformular!$J$10:$J$109=Datenabgleich!$B$17)*(Anmeldeformular!$B$10:$B$109&lt;&gt;""),Anmeldeformular!$B$10:$B$109,""),Datenabgleich!A101))</f>
        <v>0</v>
      </c>
      <c r="C92" s="94" t="str">
        <f>IF(B92&gt;0,VLOOKUP(B92,Anmeldeformular!$B$10:$O$109,2),"")</f>
        <v/>
      </c>
      <c r="D92" s="94" t="str">
        <f>IF(B92&gt;0,VLOOKUP(B92,Anmeldeformular!$B$10:$O$109,3),"")</f>
        <v/>
      </c>
      <c r="E92" s="94" t="str">
        <f>IF(B92&gt;0,VLOOKUP(B92,Anmeldeformular!$B$10:$O$109,6),"")</f>
        <v/>
      </c>
      <c r="F92" s="111"/>
    </row>
    <row r="93" spans="2:6" ht="18" x14ac:dyDescent="0.35">
      <c r="B93" s="97">
        <f t="array" ref="B93">IF(ISERROR(SMALL(IF((Anmeldeformular!$J$10:$J$109=Datenabgleich!$B$17)*(Anmeldeformular!$B$10:$B$109&lt;&gt;""),Anmeldeformular!$B$10:$B$109,""),Datenabgleich!A102)),0,SMALL(IF((Anmeldeformular!$J$10:$J$109=Datenabgleich!$B$17)*(Anmeldeformular!$B$10:$B$109&lt;&gt;""),Anmeldeformular!$B$10:$B$109,""),Datenabgleich!A102))</f>
        <v>0</v>
      </c>
      <c r="C93" s="94" t="str">
        <f>IF(B93&gt;0,VLOOKUP(B93,Anmeldeformular!$B$10:$O$109,2),"")</f>
        <v/>
      </c>
      <c r="D93" s="94" t="str">
        <f>IF(B93&gt;0,VLOOKUP(B93,Anmeldeformular!$B$10:$O$109,3),"")</f>
        <v/>
      </c>
      <c r="E93" s="94" t="str">
        <f>IF(B93&gt;0,VLOOKUP(B93,Anmeldeformular!$B$10:$O$109,6),"")</f>
        <v/>
      </c>
      <c r="F93" s="111"/>
    </row>
    <row r="94" spans="2:6" ht="18" x14ac:dyDescent="0.35">
      <c r="B94" s="97">
        <f t="array" ref="B94">IF(ISERROR(SMALL(IF((Anmeldeformular!$J$10:$J$109=Datenabgleich!$B$17)*(Anmeldeformular!$B$10:$B$109&lt;&gt;""),Anmeldeformular!$B$10:$B$109,""),Datenabgleich!A103)),0,SMALL(IF((Anmeldeformular!$J$10:$J$109=Datenabgleich!$B$17)*(Anmeldeformular!$B$10:$B$109&lt;&gt;""),Anmeldeformular!$B$10:$B$109,""),Datenabgleich!A103))</f>
        <v>0</v>
      </c>
      <c r="C94" s="94" t="str">
        <f>IF(B94&gt;0,VLOOKUP(B94,Anmeldeformular!$B$10:$O$109,2),"")</f>
        <v/>
      </c>
      <c r="D94" s="94" t="str">
        <f>IF(B94&gt;0,VLOOKUP(B94,Anmeldeformular!$B$10:$O$109,3),"")</f>
        <v/>
      </c>
      <c r="E94" s="94" t="str">
        <f>IF(B94&gt;0,VLOOKUP(B94,Anmeldeformular!$B$10:$O$109,6),"")</f>
        <v/>
      </c>
      <c r="F94" s="111"/>
    </row>
    <row r="95" spans="2:6" ht="18" x14ac:dyDescent="0.35">
      <c r="B95" s="97">
        <f t="array" ref="B95">IF(ISERROR(SMALL(IF((Anmeldeformular!$J$10:$J$109=Datenabgleich!$B$17)*(Anmeldeformular!$B$10:$B$109&lt;&gt;""),Anmeldeformular!$B$10:$B$109,""),Datenabgleich!A104)),0,SMALL(IF((Anmeldeformular!$J$10:$J$109=Datenabgleich!$B$17)*(Anmeldeformular!$B$10:$B$109&lt;&gt;""),Anmeldeformular!$B$10:$B$109,""),Datenabgleich!A104))</f>
        <v>0</v>
      </c>
      <c r="C95" s="94" t="str">
        <f>IF(B95&gt;0,VLOOKUP(B95,Anmeldeformular!$B$10:$O$109,2),"")</f>
        <v/>
      </c>
      <c r="D95" s="94" t="str">
        <f>IF(B95&gt;0,VLOOKUP(B95,Anmeldeformular!$B$10:$O$109,3),"")</f>
        <v/>
      </c>
      <c r="E95" s="94" t="str">
        <f>IF(B95&gt;0,VLOOKUP(B95,Anmeldeformular!$B$10:$O$109,6),"")</f>
        <v/>
      </c>
      <c r="F95" s="111"/>
    </row>
    <row r="96" spans="2:6" ht="18" x14ac:dyDescent="0.35">
      <c r="B96" s="97">
        <f t="array" ref="B96">IF(ISERROR(SMALL(IF((Anmeldeformular!$J$10:$J$109=Datenabgleich!$B$17)*(Anmeldeformular!$B$10:$B$109&lt;&gt;""),Anmeldeformular!$B$10:$B$109,""),Datenabgleich!A105)),0,SMALL(IF((Anmeldeformular!$J$10:$J$109=Datenabgleich!$B$17)*(Anmeldeformular!$B$10:$B$109&lt;&gt;""),Anmeldeformular!$B$10:$B$109,""),Datenabgleich!A105))</f>
        <v>0</v>
      </c>
      <c r="C96" s="94" t="str">
        <f>IF(B96&gt;0,VLOOKUP(B96,Anmeldeformular!$B$10:$O$109,2),"")</f>
        <v/>
      </c>
      <c r="D96" s="94" t="str">
        <f>IF(B96&gt;0,VLOOKUP(B96,Anmeldeformular!$B$10:$O$109,3),"")</f>
        <v/>
      </c>
      <c r="E96" s="94" t="str">
        <f>IF(B96&gt;0,VLOOKUP(B96,Anmeldeformular!$B$10:$O$109,6),"")</f>
        <v/>
      </c>
      <c r="F96" s="111"/>
    </row>
    <row r="97" spans="2:6" ht="18" x14ac:dyDescent="0.35">
      <c r="B97" s="97">
        <f t="array" ref="B97">IF(ISERROR(SMALL(IF((Anmeldeformular!$J$10:$J$109=Datenabgleich!$B$17)*(Anmeldeformular!$B$10:$B$109&lt;&gt;""),Anmeldeformular!$B$10:$B$109,""),Datenabgleich!A106)),0,SMALL(IF((Anmeldeformular!$J$10:$J$109=Datenabgleich!$B$17)*(Anmeldeformular!$B$10:$B$109&lt;&gt;""),Anmeldeformular!$B$10:$B$109,""),Datenabgleich!A106))</f>
        <v>0</v>
      </c>
      <c r="C97" s="94" t="str">
        <f>IF(B97&gt;0,VLOOKUP(B97,Anmeldeformular!$B$10:$O$109,2),"")</f>
        <v/>
      </c>
      <c r="D97" s="94" t="str">
        <f>IF(B97&gt;0,VLOOKUP(B97,Anmeldeformular!$B$10:$O$109,3),"")</f>
        <v/>
      </c>
      <c r="E97" s="94" t="str">
        <f>IF(B97&gt;0,VLOOKUP(B97,Anmeldeformular!$B$10:$O$109,6),"")</f>
        <v/>
      </c>
      <c r="F97" s="111"/>
    </row>
    <row r="98" spans="2:6" ht="18" x14ac:dyDescent="0.35">
      <c r="B98" s="97">
        <f t="array" ref="B98">IF(ISERROR(SMALL(IF((Anmeldeformular!$J$10:$J$109=Datenabgleich!$B$17)*(Anmeldeformular!$B$10:$B$109&lt;&gt;""),Anmeldeformular!$B$10:$B$109,""),Datenabgleich!A107)),0,SMALL(IF((Anmeldeformular!$J$10:$J$109=Datenabgleich!$B$17)*(Anmeldeformular!$B$10:$B$109&lt;&gt;""),Anmeldeformular!$B$10:$B$109,""),Datenabgleich!A107))</f>
        <v>0</v>
      </c>
      <c r="C98" s="94" t="str">
        <f>IF(B98&gt;0,VLOOKUP(B98,Anmeldeformular!$B$10:$O$109,2),"")</f>
        <v/>
      </c>
      <c r="D98" s="94" t="str">
        <f>IF(B98&gt;0,VLOOKUP(B98,Anmeldeformular!$B$10:$O$109,3),"")</f>
        <v/>
      </c>
      <c r="E98" s="94" t="str">
        <f>IF(B98&gt;0,VLOOKUP(B98,Anmeldeformular!$B$10:$O$109,6),"")</f>
        <v/>
      </c>
      <c r="F98" s="111"/>
    </row>
    <row r="99" spans="2:6" ht="18" x14ac:dyDescent="0.35">
      <c r="B99" s="97">
        <f t="array" ref="B99">IF(ISERROR(SMALL(IF((Anmeldeformular!$J$10:$J$109=Datenabgleich!$B$17)*(Anmeldeformular!$B$10:$B$109&lt;&gt;""),Anmeldeformular!$B$10:$B$109,""),Datenabgleich!A108)),0,SMALL(IF((Anmeldeformular!$J$10:$J$109=Datenabgleich!$B$17)*(Anmeldeformular!$B$10:$B$109&lt;&gt;""),Anmeldeformular!$B$10:$B$109,""),Datenabgleich!A108))</f>
        <v>0</v>
      </c>
      <c r="C99" s="94" t="str">
        <f>IF(B99&gt;0,VLOOKUP(B99,Anmeldeformular!$B$10:$O$109,2),"")</f>
        <v/>
      </c>
      <c r="D99" s="94" t="str">
        <f>IF(B99&gt;0,VLOOKUP(B99,Anmeldeformular!$B$10:$O$109,3),"")</f>
        <v/>
      </c>
      <c r="E99" s="94" t="str">
        <f>IF(B99&gt;0,VLOOKUP(B99,Anmeldeformular!$B$10:$O$109,6),"")</f>
        <v/>
      </c>
      <c r="F99" s="111"/>
    </row>
    <row r="100" spans="2:6" ht="18" x14ac:dyDescent="0.35">
      <c r="B100" s="97">
        <f t="array" ref="B100">IF(ISERROR(SMALL(IF((Anmeldeformular!$J$10:$J$109=Datenabgleich!$B$17)*(Anmeldeformular!$B$10:$B$109&lt;&gt;""),Anmeldeformular!$B$10:$B$109,""),Datenabgleich!A109)),0,SMALL(IF((Anmeldeformular!$J$10:$J$109=Datenabgleich!$B$17)*(Anmeldeformular!$B$10:$B$109&lt;&gt;""),Anmeldeformular!$B$10:$B$109,""),Datenabgleich!A109))</f>
        <v>0</v>
      </c>
      <c r="C100" s="94" t="str">
        <f>IF(B100&gt;0,VLOOKUP(B100,Anmeldeformular!$B$10:$O$109,2),"")</f>
        <v/>
      </c>
      <c r="D100" s="94" t="str">
        <f>IF(B100&gt;0,VLOOKUP(B100,Anmeldeformular!$B$10:$O$109,3),"")</f>
        <v/>
      </c>
      <c r="E100" s="94" t="str">
        <f>IF(B100&gt;0,VLOOKUP(B100,Anmeldeformular!$B$10:$O$109,6),"")</f>
        <v/>
      </c>
      <c r="F100" s="111"/>
    </row>
    <row r="101" spans="2:6" ht="18" x14ac:dyDescent="0.35">
      <c r="B101" s="97">
        <f t="array" ref="B101">IF(ISERROR(SMALL(IF((Anmeldeformular!$J$10:$J$109=Datenabgleich!$B$17)*(Anmeldeformular!$B$10:$B$109&lt;&gt;""),Anmeldeformular!$B$10:$B$109,""),Datenabgleich!A110)),0,SMALL(IF((Anmeldeformular!$J$10:$J$109=Datenabgleich!$B$17)*(Anmeldeformular!$B$10:$B$109&lt;&gt;""),Anmeldeformular!$B$10:$B$109,""),Datenabgleich!A110))</f>
        <v>0</v>
      </c>
      <c r="C101" s="94" t="str">
        <f>IF(B101&gt;0,VLOOKUP(B101,Anmeldeformular!$B$10:$O$109,2),"")</f>
        <v/>
      </c>
      <c r="D101" s="94" t="str">
        <f>IF(B101&gt;0,VLOOKUP(B101,Anmeldeformular!$B$10:$O$109,3),"")</f>
        <v/>
      </c>
      <c r="E101" s="94" t="str">
        <f>IF(B101&gt;0,VLOOKUP(B101,Anmeldeformular!$B$10:$O$109,6),"")</f>
        <v/>
      </c>
      <c r="F101" s="111"/>
    </row>
    <row r="102" spans="2:6" ht="18" x14ac:dyDescent="0.35">
      <c r="B102" s="97">
        <f t="array" ref="B102">IF(ISERROR(SMALL(IF((Anmeldeformular!$J$10:$J$109=Datenabgleich!$B$17)*(Anmeldeformular!$B$10:$B$109&lt;&gt;""),Anmeldeformular!$B$10:$B$109,""),Datenabgleich!A111)),0,SMALL(IF((Anmeldeformular!$J$10:$J$109=Datenabgleich!$B$17)*(Anmeldeformular!$B$10:$B$109&lt;&gt;""),Anmeldeformular!$B$10:$B$109,""),Datenabgleich!A111))</f>
        <v>0</v>
      </c>
      <c r="C102" s="94" t="str">
        <f>IF(B102&gt;0,VLOOKUP(B102,Anmeldeformular!$B$10:$O$109,2),"")</f>
        <v/>
      </c>
      <c r="D102" s="94" t="str">
        <f>IF(B102&gt;0,VLOOKUP(B102,Anmeldeformular!$B$10:$O$109,3),"")</f>
        <v/>
      </c>
      <c r="E102" s="94" t="str">
        <f>IF(B102&gt;0,VLOOKUP(B102,Anmeldeformular!$B$10:$O$109,6),"")</f>
        <v/>
      </c>
      <c r="F102" s="111"/>
    </row>
    <row r="103" spans="2:6" ht="18" x14ac:dyDescent="0.35">
      <c r="B103" s="97">
        <f t="array" ref="B103">IF(ISERROR(SMALL(IF((Anmeldeformular!$J$10:$J$109=Datenabgleich!$B$17)*(Anmeldeformular!$B$10:$B$109&lt;&gt;""),Anmeldeformular!$B$10:$B$109,""),Datenabgleich!A112)),0,SMALL(IF((Anmeldeformular!$J$10:$J$109=Datenabgleich!$B$17)*(Anmeldeformular!$B$10:$B$109&lt;&gt;""),Anmeldeformular!$B$10:$B$109,""),Datenabgleich!A112))</f>
        <v>0</v>
      </c>
      <c r="C103" s="94" t="str">
        <f>IF(B103&gt;0,VLOOKUP(B103,Anmeldeformular!$B$10:$O$109,2),"")</f>
        <v/>
      </c>
      <c r="D103" s="94" t="str">
        <f>IF(B103&gt;0,VLOOKUP(B103,Anmeldeformular!$B$10:$O$109,3),"")</f>
        <v/>
      </c>
      <c r="E103" s="94" t="str">
        <f>IF(B103&gt;0,VLOOKUP(B103,Anmeldeformular!$B$10:$O$109,6),"")</f>
        <v/>
      </c>
      <c r="F103" s="111"/>
    </row>
    <row r="104" spans="2:6" ht="18" x14ac:dyDescent="0.35">
      <c r="B104" s="97">
        <f t="array" ref="B104">IF(ISERROR(SMALL(IF((Anmeldeformular!$J$10:$J$109=Datenabgleich!$B$17)*(Anmeldeformular!$B$10:$B$109&lt;&gt;""),Anmeldeformular!$B$10:$B$109,""),Datenabgleich!A113)),0,SMALL(IF((Anmeldeformular!$J$10:$J$109=Datenabgleich!$B$17)*(Anmeldeformular!$B$10:$B$109&lt;&gt;""),Anmeldeformular!$B$10:$B$109,""),Datenabgleich!A113))</f>
        <v>0</v>
      </c>
      <c r="C104" s="94" t="str">
        <f>IF(B104&gt;0,VLOOKUP(B104,Anmeldeformular!$B$10:$O$109,2),"")</f>
        <v/>
      </c>
      <c r="D104" s="94" t="str">
        <f>IF(B104&gt;0,VLOOKUP(B104,Anmeldeformular!$B$10:$O$109,3),"")</f>
        <v/>
      </c>
      <c r="E104" s="94" t="str">
        <f>IF(B104&gt;0,VLOOKUP(B104,Anmeldeformular!$B$10:$O$109,6),"")</f>
        <v/>
      </c>
      <c r="F104" s="111"/>
    </row>
    <row r="105" spans="2:6" ht="18" x14ac:dyDescent="0.35">
      <c r="B105" s="97">
        <f t="array" ref="B105">IF(ISERROR(SMALL(IF((Anmeldeformular!$J$10:$J$109=Datenabgleich!$B$17)*(Anmeldeformular!$B$10:$B$109&lt;&gt;""),Anmeldeformular!$B$10:$B$109,""),Datenabgleich!A114)),0,SMALL(IF((Anmeldeformular!$J$10:$J$109=Datenabgleich!$B$17)*(Anmeldeformular!$B$10:$B$109&lt;&gt;""),Anmeldeformular!$B$10:$B$109,""),Datenabgleich!A114))</f>
        <v>0</v>
      </c>
      <c r="C105" s="94" t="str">
        <f>IF(B105&gt;0,VLOOKUP(B105,Anmeldeformular!$B$10:$O$109,2),"")</f>
        <v/>
      </c>
      <c r="D105" s="94" t="str">
        <f>IF(B105&gt;0,VLOOKUP(B105,Anmeldeformular!$B$10:$O$109,3),"")</f>
        <v/>
      </c>
      <c r="E105" s="94" t="str">
        <f>IF(B105&gt;0,VLOOKUP(B105,Anmeldeformular!$B$10:$O$109,6),"")</f>
        <v/>
      </c>
      <c r="F105" s="111"/>
    </row>
    <row r="106" spans="2:6" ht="18" x14ac:dyDescent="0.35">
      <c r="B106" s="97">
        <f t="array" ref="B106">IF(ISERROR(SMALL(IF((Anmeldeformular!$J$10:$J$109=Datenabgleich!$B$17)*(Anmeldeformular!$B$10:$B$109&lt;&gt;""),Anmeldeformular!$B$10:$B$109,""),Datenabgleich!A115)),0,SMALL(IF((Anmeldeformular!$J$10:$J$109=Datenabgleich!$B$17)*(Anmeldeformular!$B$10:$B$109&lt;&gt;""),Anmeldeformular!$B$10:$B$109,""),Datenabgleich!A115))</f>
        <v>0</v>
      </c>
      <c r="C106" s="94" t="str">
        <f>IF(B106&gt;0,VLOOKUP(B106,Anmeldeformular!$B$10:$O$109,2),"")</f>
        <v/>
      </c>
      <c r="D106" s="94" t="str">
        <f>IF(B106&gt;0,VLOOKUP(B106,Anmeldeformular!$B$10:$O$109,3),"")</f>
        <v/>
      </c>
      <c r="E106" s="94" t="str">
        <f>IF(B106&gt;0,VLOOKUP(B106,Anmeldeformular!$B$10:$O$109,6),"")</f>
        <v/>
      </c>
      <c r="F106" s="111"/>
    </row>
    <row r="107" spans="2:6" ht="18.75" thickBot="1" x14ac:dyDescent="0.4">
      <c r="B107" s="98">
        <f t="array" ref="B107">IF(ISERROR(SMALL(IF((Anmeldeformular!$J$10:$J$109=Datenabgleich!$B$17)*(Anmeldeformular!$B$10:$B$109&lt;&gt;""),Anmeldeformular!$B$10:$B$109,""),Datenabgleich!A116)),0,SMALL(IF((Anmeldeformular!$J$10:$J$109=Datenabgleich!$B$17)*(Anmeldeformular!$B$10:$B$109&lt;&gt;""),Anmeldeformular!$B$10:$B$109,""),Datenabgleich!A116))</f>
        <v>0</v>
      </c>
      <c r="C107" s="95" t="str">
        <f>IF(B107&gt;0,VLOOKUP(B107,Anmeldeformular!$B$10:$O$109,2),"")</f>
        <v/>
      </c>
      <c r="D107" s="95" t="str">
        <f>IF(B107&gt;0,VLOOKUP(B107,Anmeldeformular!$B$10:$O$109,3),"")</f>
        <v/>
      </c>
      <c r="E107" s="95" t="str">
        <f>IF(B107&gt;0,VLOOKUP(B107,Anmeldeformular!$B$10:$O$109,6),"")</f>
        <v/>
      </c>
      <c r="F107" s="112"/>
    </row>
    <row r="108" spans="2:6" ht="15.75" thickTop="1" x14ac:dyDescent="0.25"/>
  </sheetData>
  <sheetProtection algorithmName="SHA-512" hashValue="2BBFywR3tZUYApRgsDK7X4NUlySu7mU10oP0/w8Kz7ithw6Ey0XnU9rlPO4+UtkaRVa7G7wNb5RQXYOwNYA47A==" saltValue="+R0QvzS7ltIq4XxMdwgR2g==" spinCount="100000" sheet="1" selectLockedCells="1"/>
  <mergeCells count="3">
    <mergeCell ref="B5:C5"/>
    <mergeCell ref="B2:F2"/>
    <mergeCell ref="B3:F3"/>
  </mergeCells>
  <conditionalFormatting sqref="B8:B107">
    <cfRule type="expression" dxfId="0" priority="1">
      <formula>$B8=0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05932-DECF-462D-9911-0F21F4BF694A}">
  <sheetPr codeName="Tabelle5">
    <tabColor theme="7" tint="0.79998168889431442"/>
  </sheetPr>
  <dimension ref="B1:O66"/>
  <sheetViews>
    <sheetView topLeftCell="A2" zoomScale="115" zoomScaleNormal="115" workbookViewId="0">
      <selection activeCell="D7" sqref="D7:F7"/>
    </sheetView>
  </sheetViews>
  <sheetFormatPr baseColWidth="10" defaultRowHeight="15" x14ac:dyDescent="0.25"/>
  <cols>
    <col min="1" max="1" width="11.42578125" style="1"/>
    <col min="2" max="2" width="12.7109375" style="1" customWidth="1"/>
    <col min="3" max="3" width="4.7109375" style="1" customWidth="1"/>
    <col min="4" max="5" width="20.7109375" style="1" customWidth="1"/>
    <col min="6" max="6" width="6.7109375" style="1" customWidth="1"/>
    <col min="7" max="7" width="11.42578125" style="1"/>
    <col min="8" max="8" width="12.7109375" style="1" customWidth="1"/>
    <col min="9" max="9" width="4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5" x14ac:dyDescent="0.25">
      <c r="J1" s="24"/>
      <c r="K1" s="24"/>
      <c r="L1" s="24"/>
      <c r="M1" s="24"/>
    </row>
    <row r="2" spans="2:15" ht="44.25" x14ac:dyDescent="0.25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90"/>
      <c r="N2" s="90"/>
      <c r="O2" s="90"/>
    </row>
    <row r="3" spans="2:15" ht="31.5" x14ac:dyDescent="0.25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91"/>
      <c r="N3" s="91"/>
      <c r="O3" s="91"/>
    </row>
    <row r="4" spans="2:15" ht="31.5" x14ac:dyDescent="0.25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2:15" ht="27" x14ac:dyDescent="0.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  <c r="O5" s="23"/>
    </row>
    <row r="6" spans="2:15" ht="19.5" thickBot="1" x14ac:dyDescent="0.35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  <c r="M6" s="48"/>
      <c r="N6" s="25"/>
      <c r="O6" s="25"/>
    </row>
    <row r="7" spans="2:15" ht="22.5" thickTop="1" thickBot="1" x14ac:dyDescent="0.45">
      <c r="B7" s="116" t="s">
        <v>44</v>
      </c>
      <c r="C7" s="117">
        <v>1</v>
      </c>
      <c r="D7" s="344" t="s">
        <v>80</v>
      </c>
      <c r="E7" s="345"/>
      <c r="F7" s="346"/>
      <c r="H7" s="116" t="s">
        <v>44</v>
      </c>
      <c r="I7" s="117">
        <v>2</v>
      </c>
      <c r="J7" s="344" t="s">
        <v>103</v>
      </c>
      <c r="K7" s="345"/>
      <c r="L7" s="346"/>
    </row>
    <row r="8" spans="2:15" ht="19.5" thickBot="1" x14ac:dyDescent="0.4">
      <c r="B8" s="113" t="s">
        <v>79</v>
      </c>
      <c r="C8" s="114"/>
      <c r="D8" s="136" t="s">
        <v>34</v>
      </c>
      <c r="E8" s="137" t="s">
        <v>37</v>
      </c>
      <c r="F8" s="138" t="s">
        <v>40</v>
      </c>
      <c r="H8" s="113" t="s">
        <v>79</v>
      </c>
      <c r="I8" s="114"/>
      <c r="J8" s="136" t="s">
        <v>34</v>
      </c>
      <c r="K8" s="137" t="s">
        <v>37</v>
      </c>
      <c r="L8" s="138" t="s">
        <v>40</v>
      </c>
    </row>
    <row r="9" spans="2:15" ht="18.75" thickBot="1" x14ac:dyDescent="0.4">
      <c r="B9" s="115">
        <v>1</v>
      </c>
      <c r="C9" s="119">
        <f t="array" ref="C9">IF(ISERROR(SMALL(IF((Anmeldeformular!$K$10:$K$109=C7)*(Anmeldeformular!$B$10:$B$109&lt;&gt;""),Anmeldeformular!$B$10:$B$109,""),B9)),0,SMALL(IF((Anmeldeformular!$K$10:$K$109=C7)*(Anmeldeformular!$B$10:$B$109&lt;&gt;""),Anmeldeformular!$B$10:$B$109,""),B9))</f>
        <v>0</v>
      </c>
      <c r="D9" s="121" t="str">
        <f>IF(C9&gt;0,VLOOKUP(C9,Anmeldeformular!$B$10:$O$109,2),"")</f>
        <v/>
      </c>
      <c r="E9" s="122" t="str">
        <f>IF(C9&gt;0,VLOOKUP(C9,Anmeldeformular!$B$10:$O$109,3),"")</f>
        <v/>
      </c>
      <c r="F9" s="123" t="str">
        <f>IF(C9&gt;0,VLOOKUP(C9,Anmeldeformular!$B$10:$O$109,6),"")</f>
        <v/>
      </c>
      <c r="H9" s="115">
        <v>1</v>
      </c>
      <c r="I9" s="119">
        <f t="array" ref="I9">IF(ISERROR(SMALL(IF((Anmeldeformular!$K$10:$K$109=I7)*(Anmeldeformular!$B$10:$B$109&lt;&gt;""),Anmeldeformular!$B$10:$B$109,""),H9)),0,SMALL(IF((Anmeldeformular!$K$10:$K$109=I7)*(Anmeldeformular!$B$10:$B$109&lt;&gt;""),Anmeldeformular!$B$10:$B$109,""),H9))</f>
        <v>0</v>
      </c>
      <c r="J9" s="121" t="str">
        <f>IF(I9&gt;0,VLOOKUP(I9,Anmeldeformular!$B$10:$O$109,2),"")</f>
        <v/>
      </c>
      <c r="K9" s="122" t="str">
        <f>IF(I9&gt;0,VLOOKUP(I9,Anmeldeformular!$B$10:$O$109,3),"")</f>
        <v/>
      </c>
      <c r="L9" s="123" t="str">
        <f>IF(I9&gt;0,VLOOKUP(I9,Anmeldeformular!$B$10:$O$109,6),"")</f>
        <v/>
      </c>
    </row>
    <row r="10" spans="2:15" ht="18.75" thickBot="1" x14ac:dyDescent="0.4">
      <c r="B10" s="118">
        <v>2</v>
      </c>
      <c r="C10" s="120">
        <f t="array" ref="C10">IF(ISERROR(SMALL(IF((Anmeldeformular!$K$10:$K$109=C7)*(Anmeldeformular!$B$10:$B$109&lt;&gt;""),Anmeldeformular!$B$10:$B$109,""),B10)),0,SMALL(IF((Anmeldeformular!$K$10:$K$109=C7)*(Anmeldeformular!$B$10:$B$109&lt;&gt;""),Anmeldeformular!$B$10:$B$109,""),B10))</f>
        <v>0</v>
      </c>
      <c r="D10" s="124" t="str">
        <f>IF(C10&gt;0,VLOOKUP(C10,Anmeldeformular!$B$10:$O$109,2),"")</f>
        <v/>
      </c>
      <c r="E10" s="125" t="str">
        <f>IF(C10&gt;0,VLOOKUP(C10,Anmeldeformular!$B$10:$O$109,3),"")</f>
        <v/>
      </c>
      <c r="F10" s="126" t="str">
        <f>IF(C10&gt;0,VLOOKUP(C10,Anmeldeformular!$B$10:$O$109,6),"")</f>
        <v/>
      </c>
      <c r="H10" s="118">
        <v>2</v>
      </c>
      <c r="I10" s="120">
        <f t="array" ref="I10">IF(ISERROR(SMALL(IF((Anmeldeformular!$K$10:$K$109=I7)*(Anmeldeformular!$B$10:$B$109&lt;&gt;""),Anmeldeformular!$B$10:$B$109,""),H10)),0,SMALL(IF((Anmeldeformular!$K$10:$K$109=I7)*(Anmeldeformular!$B$10:$B$109&lt;&gt;""),Anmeldeformular!$B$10:$B$109,""),H10))</f>
        <v>0</v>
      </c>
      <c r="J10" s="124" t="str">
        <f>IF(I10&gt;0,VLOOKUP(I10,Anmeldeformular!$B$10:$O$109,2),"")</f>
        <v/>
      </c>
      <c r="K10" s="125" t="str">
        <f>IF(I10&gt;0,VLOOKUP(I10,Anmeldeformular!$B$10:$O$109,3),"")</f>
        <v/>
      </c>
      <c r="L10" s="126" t="str">
        <f>IF(I10&gt;0,VLOOKUP(I10,Anmeldeformular!$B$10:$O$109,6),"")</f>
        <v/>
      </c>
    </row>
    <row r="11" spans="2:15" ht="16.5" thickTop="1" thickBot="1" x14ac:dyDescent="0.3"/>
    <row r="12" spans="2:15" ht="22.5" thickTop="1" thickBot="1" x14ac:dyDescent="0.45">
      <c r="B12" s="116" t="s">
        <v>44</v>
      </c>
      <c r="C12" s="117">
        <v>3</v>
      </c>
      <c r="D12" s="344" t="s">
        <v>102</v>
      </c>
      <c r="E12" s="345"/>
      <c r="F12" s="346"/>
      <c r="H12" s="116" t="s">
        <v>44</v>
      </c>
      <c r="I12" s="117">
        <v>4</v>
      </c>
      <c r="J12" s="344" t="s">
        <v>101</v>
      </c>
      <c r="K12" s="345"/>
      <c r="L12" s="346"/>
    </row>
    <row r="13" spans="2:15" ht="19.5" thickBot="1" x14ac:dyDescent="0.4">
      <c r="B13" s="113" t="s">
        <v>79</v>
      </c>
      <c r="C13" s="114"/>
      <c r="D13" s="136" t="s">
        <v>34</v>
      </c>
      <c r="E13" s="137" t="s">
        <v>37</v>
      </c>
      <c r="F13" s="138" t="s">
        <v>40</v>
      </c>
      <c r="H13" s="113" t="s">
        <v>79</v>
      </c>
      <c r="I13" s="114"/>
      <c r="J13" s="136" t="s">
        <v>34</v>
      </c>
      <c r="K13" s="137" t="s">
        <v>37</v>
      </c>
      <c r="L13" s="138" t="s">
        <v>40</v>
      </c>
    </row>
    <row r="14" spans="2:15" ht="18.75" thickBot="1" x14ac:dyDescent="0.4">
      <c r="B14" s="115">
        <v>1</v>
      </c>
      <c r="C14" s="119">
        <f t="array" ref="C14">IF(ISERROR(SMALL(IF((Anmeldeformular!$K$10:$K$109=C12)*(Anmeldeformular!$B$10:$B$109&lt;&gt;""),Anmeldeformular!$B$10:$B$109,""),B14)),0,SMALL(IF((Anmeldeformular!$K$10:$K$109=C12)*(Anmeldeformular!$B$10:$B$109&lt;&gt;""),Anmeldeformular!$B$10:$B$109,""),B14))</f>
        <v>0</v>
      </c>
      <c r="D14" s="121" t="str">
        <f>IF(C14&gt;0,VLOOKUP(C14,Anmeldeformular!$B$10:$O$109,2),"")</f>
        <v/>
      </c>
      <c r="E14" s="122" t="str">
        <f>IF(C14&gt;0,VLOOKUP(C14,Anmeldeformular!$B$10:$O$109,3),"")</f>
        <v/>
      </c>
      <c r="F14" s="123" t="str">
        <f>IF(C14&gt;0,VLOOKUP(C14,Anmeldeformular!$B$10:$O$109,6),"")</f>
        <v/>
      </c>
      <c r="H14" s="115">
        <v>1</v>
      </c>
      <c r="I14" s="119">
        <f t="array" ref="I14">IF(ISERROR(SMALL(IF((Anmeldeformular!$K$10:$K$109=I12)*(Anmeldeformular!$B$10:$B$109&lt;&gt;""),Anmeldeformular!$B$10:$B$109,""),H14)),0,SMALL(IF((Anmeldeformular!$K$10:$K$109=I12)*(Anmeldeformular!$B$10:$B$109&lt;&gt;""),Anmeldeformular!$B$10:$B$109,""),H14))</f>
        <v>0</v>
      </c>
      <c r="J14" s="121" t="str">
        <f>IF(I14&gt;0,VLOOKUP(I14,Anmeldeformular!$B$10:$O$109,2),"")</f>
        <v/>
      </c>
      <c r="K14" s="122" t="str">
        <f>IF(I14&gt;0,VLOOKUP(I14,Anmeldeformular!$B$10:$O$109,3),"")</f>
        <v/>
      </c>
      <c r="L14" s="123" t="str">
        <f>IF(I14&gt;0,VLOOKUP(I14,Anmeldeformular!$B$10:$O$109,6),"")</f>
        <v/>
      </c>
    </row>
    <row r="15" spans="2:15" ht="18.75" thickBot="1" x14ac:dyDescent="0.4">
      <c r="B15" s="118">
        <v>2</v>
      </c>
      <c r="C15" s="120">
        <f t="array" ref="C15">IF(ISERROR(SMALL(IF((Anmeldeformular!$K$10:$K$109=C12)*(Anmeldeformular!$B$10:$B$109&lt;&gt;""),Anmeldeformular!$B$10:$B$109,""),B15)),0,SMALL(IF((Anmeldeformular!$K$10:$K$109=C12)*(Anmeldeformular!$B$10:$B$109&lt;&gt;""),Anmeldeformular!$B$10:$B$109,""),B15))</f>
        <v>0</v>
      </c>
      <c r="D15" s="124" t="str">
        <f>IF(C15&gt;0,VLOOKUP(C15,Anmeldeformular!$B$10:$O$109,2),"")</f>
        <v/>
      </c>
      <c r="E15" s="125" t="str">
        <f>IF(C15&gt;0,VLOOKUP(C15,Anmeldeformular!$B$10:$O$109,3),"")</f>
        <v/>
      </c>
      <c r="F15" s="126" t="str">
        <f>IF(C15&gt;0,VLOOKUP(C15,Anmeldeformular!$B$10:$O$109,6),"")</f>
        <v/>
      </c>
      <c r="H15" s="118">
        <v>2</v>
      </c>
      <c r="I15" s="120">
        <f t="array" ref="I15">IF(ISERROR(SMALL(IF((Anmeldeformular!$K$10:$K$109=I12)*(Anmeldeformular!$B$10:$B$109&lt;&gt;""),Anmeldeformular!$B$10:$B$109,""),H15)),0,SMALL(IF((Anmeldeformular!$K$10:$K$109=I12)*(Anmeldeformular!$B$10:$B$109&lt;&gt;""),Anmeldeformular!$B$10:$B$109,""),H15))</f>
        <v>0</v>
      </c>
      <c r="J15" s="124" t="str">
        <f>IF(I15&gt;0,VLOOKUP(I15,Anmeldeformular!$B$10:$O$109,2),"")</f>
        <v/>
      </c>
      <c r="K15" s="125" t="str">
        <f>IF(I15&gt;0,VLOOKUP(I15,Anmeldeformular!$B$10:$O$109,3),"")</f>
        <v/>
      </c>
      <c r="L15" s="126" t="str">
        <f>IF(I15&gt;0,VLOOKUP(I15,Anmeldeformular!$B$10:$O$109,6),"")</f>
        <v/>
      </c>
    </row>
    <row r="16" spans="2:15" ht="16.5" thickTop="1" thickBot="1" x14ac:dyDescent="0.3"/>
    <row r="17" spans="2:12" ht="22.5" thickTop="1" thickBot="1" x14ac:dyDescent="0.45">
      <c r="B17" s="116" t="s">
        <v>44</v>
      </c>
      <c r="C17" s="117">
        <v>5</v>
      </c>
      <c r="D17" s="344" t="s">
        <v>100</v>
      </c>
      <c r="E17" s="345"/>
      <c r="F17" s="346"/>
      <c r="H17" s="116" t="s">
        <v>44</v>
      </c>
      <c r="I17" s="117">
        <v>6</v>
      </c>
      <c r="J17" s="344" t="s">
        <v>99</v>
      </c>
      <c r="K17" s="345"/>
      <c r="L17" s="346"/>
    </row>
    <row r="18" spans="2:12" ht="19.5" thickBot="1" x14ac:dyDescent="0.4">
      <c r="B18" s="113" t="s">
        <v>79</v>
      </c>
      <c r="C18" s="114"/>
      <c r="D18" s="136" t="s">
        <v>34</v>
      </c>
      <c r="E18" s="137" t="s">
        <v>37</v>
      </c>
      <c r="F18" s="138" t="s">
        <v>40</v>
      </c>
      <c r="H18" s="113" t="s">
        <v>79</v>
      </c>
      <c r="I18" s="114"/>
      <c r="J18" s="136" t="s">
        <v>34</v>
      </c>
      <c r="K18" s="137" t="s">
        <v>37</v>
      </c>
      <c r="L18" s="138" t="s">
        <v>40</v>
      </c>
    </row>
    <row r="19" spans="2:12" ht="18.75" thickBot="1" x14ac:dyDescent="0.4">
      <c r="B19" s="115">
        <v>1</v>
      </c>
      <c r="C19" s="119">
        <f t="array" ref="C19">IF(ISERROR(SMALL(IF((Anmeldeformular!$K$10:$K$109=C17)*(Anmeldeformular!$B$10:$B$109&lt;&gt;""),Anmeldeformular!$B$10:$B$109,""),B19)),0,SMALL(IF((Anmeldeformular!$K$10:$K$109=C17)*(Anmeldeformular!$B$10:$B$109&lt;&gt;""),Anmeldeformular!$B$10:$B$109,""),B19))</f>
        <v>0</v>
      </c>
      <c r="D19" s="121" t="str">
        <f>IF(C19&gt;0,VLOOKUP(C19,Anmeldeformular!$B$10:$O$109,2),"")</f>
        <v/>
      </c>
      <c r="E19" s="122" t="str">
        <f>IF(C19&gt;0,VLOOKUP(C19,Anmeldeformular!$B$10:$O$109,3),"")</f>
        <v/>
      </c>
      <c r="F19" s="123" t="str">
        <f>IF(C19&gt;0,VLOOKUP(C19,Anmeldeformular!$B$10:$O$109,6),"")</f>
        <v/>
      </c>
      <c r="H19" s="115">
        <v>1</v>
      </c>
      <c r="I19" s="119">
        <f t="array" ref="I19">IF(ISERROR(SMALL(IF((Anmeldeformular!$K$10:$K$109=I17)*(Anmeldeformular!$B$10:$B$109&lt;&gt;""),Anmeldeformular!$B$10:$B$109,""),H19)),0,SMALL(IF((Anmeldeformular!$K$10:$K$109=I17)*(Anmeldeformular!$B$10:$B$109&lt;&gt;""),Anmeldeformular!$B$10:$B$109,""),H19))</f>
        <v>0</v>
      </c>
      <c r="J19" s="121" t="str">
        <f>IF(I19&gt;0,VLOOKUP(I19,Anmeldeformular!$B$10:$O$109,2),"")</f>
        <v/>
      </c>
      <c r="K19" s="122" t="str">
        <f>IF(I19&gt;0,VLOOKUP(I19,Anmeldeformular!$B$10:$O$109,3),"")</f>
        <v/>
      </c>
      <c r="L19" s="123" t="str">
        <f>IF(I19&gt;0,VLOOKUP(I19,Anmeldeformular!$B$10:$O$109,6),"")</f>
        <v/>
      </c>
    </row>
    <row r="20" spans="2:12" ht="18.75" thickBot="1" x14ac:dyDescent="0.4">
      <c r="B20" s="118">
        <v>2</v>
      </c>
      <c r="C20" s="120">
        <f t="array" ref="C20">IF(ISERROR(SMALL(IF((Anmeldeformular!$K$10:$K$109=C17)*(Anmeldeformular!$B$10:$B$109&lt;&gt;""),Anmeldeformular!$B$10:$B$109,""),B20)),0,SMALL(IF((Anmeldeformular!$K$10:$K$109=C17)*(Anmeldeformular!$B$10:$B$109&lt;&gt;""),Anmeldeformular!$B$10:$B$109,""),B20))</f>
        <v>0</v>
      </c>
      <c r="D20" s="124" t="str">
        <f>IF(C20&gt;0,VLOOKUP(C20,Anmeldeformular!$B$10:$O$109,2),"")</f>
        <v/>
      </c>
      <c r="E20" s="125" t="str">
        <f>IF(C20&gt;0,VLOOKUP(C20,Anmeldeformular!$B$10:$O$109,3),"")</f>
        <v/>
      </c>
      <c r="F20" s="126" t="str">
        <f>IF(C20&gt;0,VLOOKUP(C20,Anmeldeformular!$B$10:$O$109,6),"")</f>
        <v/>
      </c>
      <c r="H20" s="118">
        <v>2</v>
      </c>
      <c r="I20" s="120">
        <f t="array" ref="I20">IF(ISERROR(SMALL(IF((Anmeldeformular!$K$10:$K$109=I17)*(Anmeldeformular!$B$10:$B$109&lt;&gt;""),Anmeldeformular!$B$10:$B$109,""),H20)),0,SMALL(IF((Anmeldeformular!$K$10:$K$109=I17)*(Anmeldeformular!$B$10:$B$109&lt;&gt;""),Anmeldeformular!$B$10:$B$109,""),H20))</f>
        <v>0</v>
      </c>
      <c r="J20" s="124" t="str">
        <f>IF(I20&gt;0,VLOOKUP(I20,Anmeldeformular!$B$10:$O$109,2),"")</f>
        <v/>
      </c>
      <c r="K20" s="125" t="str">
        <f>IF(I20&gt;0,VLOOKUP(I20,Anmeldeformular!$B$10:$O$109,3),"")</f>
        <v/>
      </c>
      <c r="L20" s="126" t="str">
        <f>IF(I20&gt;0,VLOOKUP(I20,Anmeldeformular!$B$10:$O$109,6),"")</f>
        <v/>
      </c>
    </row>
    <row r="21" spans="2:12" ht="16.5" thickTop="1" thickBot="1" x14ac:dyDescent="0.3"/>
    <row r="22" spans="2:12" ht="22.5" thickTop="1" thickBot="1" x14ac:dyDescent="0.45">
      <c r="B22" s="116" t="s">
        <v>44</v>
      </c>
      <c r="C22" s="117">
        <v>7</v>
      </c>
      <c r="D22" s="344" t="s">
        <v>98</v>
      </c>
      <c r="E22" s="345"/>
      <c r="F22" s="346"/>
      <c r="H22" s="116" t="s">
        <v>44</v>
      </c>
      <c r="I22" s="117">
        <v>8</v>
      </c>
      <c r="J22" s="344" t="s">
        <v>97</v>
      </c>
      <c r="K22" s="345"/>
      <c r="L22" s="346"/>
    </row>
    <row r="23" spans="2:12" ht="19.5" thickBot="1" x14ac:dyDescent="0.4">
      <c r="B23" s="113" t="s">
        <v>79</v>
      </c>
      <c r="C23" s="114"/>
      <c r="D23" s="136" t="s">
        <v>34</v>
      </c>
      <c r="E23" s="137" t="s">
        <v>37</v>
      </c>
      <c r="F23" s="138" t="s">
        <v>40</v>
      </c>
      <c r="H23" s="113" t="s">
        <v>79</v>
      </c>
      <c r="I23" s="114"/>
      <c r="J23" s="136" t="s">
        <v>34</v>
      </c>
      <c r="K23" s="137" t="s">
        <v>37</v>
      </c>
      <c r="L23" s="138" t="s">
        <v>40</v>
      </c>
    </row>
    <row r="24" spans="2:12" ht="18.75" thickBot="1" x14ac:dyDescent="0.4">
      <c r="B24" s="115">
        <v>1</v>
      </c>
      <c r="C24" s="119">
        <f t="array" ref="C24">IF(ISERROR(SMALL(IF((Anmeldeformular!$K$10:$K$109=C22)*(Anmeldeformular!$B$10:$B$109&lt;&gt;""),Anmeldeformular!$B$10:$B$109,""),B24)),0,SMALL(IF((Anmeldeformular!$K$10:$K$109=C22)*(Anmeldeformular!$B$10:$B$109&lt;&gt;""),Anmeldeformular!$B$10:$B$109,""),B24))</f>
        <v>0</v>
      </c>
      <c r="D24" s="121" t="str">
        <f>IF(C24&gt;0,VLOOKUP(C24,Anmeldeformular!$B$10:$O$109,2),"")</f>
        <v/>
      </c>
      <c r="E24" s="122" t="str">
        <f>IF(C24&gt;0,VLOOKUP(C24,Anmeldeformular!$B$10:$O$109,3),"")</f>
        <v/>
      </c>
      <c r="F24" s="123" t="str">
        <f>IF(C24&gt;0,VLOOKUP(C24,Anmeldeformular!$B$10:$O$109,6),"")</f>
        <v/>
      </c>
      <c r="H24" s="115">
        <v>1</v>
      </c>
      <c r="I24" s="119">
        <f t="array" ref="I24">IF(ISERROR(SMALL(IF((Anmeldeformular!$K$10:$K$109=I22)*(Anmeldeformular!$B$10:$B$109&lt;&gt;""),Anmeldeformular!$B$10:$B$109,""),H24)),0,SMALL(IF((Anmeldeformular!$K$10:$K$109=I22)*(Anmeldeformular!$B$10:$B$109&lt;&gt;""),Anmeldeformular!$B$10:$B$109,""),H24))</f>
        <v>0</v>
      </c>
      <c r="J24" s="121" t="str">
        <f>IF(I24&gt;0,VLOOKUP(I24,Anmeldeformular!$B$10:$O$109,2),"")</f>
        <v/>
      </c>
      <c r="K24" s="122" t="str">
        <f>IF(I24&gt;0,VLOOKUP(I24,Anmeldeformular!$B$10:$O$109,3),"")</f>
        <v/>
      </c>
      <c r="L24" s="123" t="str">
        <f>IF(I24&gt;0,VLOOKUP(I24,Anmeldeformular!$B$10:$O$109,6),"")</f>
        <v/>
      </c>
    </row>
    <row r="25" spans="2:12" ht="18.75" thickBot="1" x14ac:dyDescent="0.4">
      <c r="B25" s="118">
        <v>2</v>
      </c>
      <c r="C25" s="120">
        <f t="array" ref="C25">IF(ISERROR(SMALL(IF((Anmeldeformular!$K$10:$K$109=C22)*(Anmeldeformular!$B$10:$B$109&lt;&gt;""),Anmeldeformular!$B$10:$B$109,""),B25)),0,SMALL(IF((Anmeldeformular!$K$10:$K$109=C22)*(Anmeldeformular!$B$10:$B$109&lt;&gt;""),Anmeldeformular!$B$10:$B$109,""),B25))</f>
        <v>0</v>
      </c>
      <c r="D25" s="124" t="str">
        <f>IF(C25&gt;0,VLOOKUP(C25,Anmeldeformular!$B$10:$O$109,2),"")</f>
        <v/>
      </c>
      <c r="E25" s="125" t="str">
        <f>IF(C25&gt;0,VLOOKUP(C25,Anmeldeformular!$B$10:$O$109,3),"")</f>
        <v/>
      </c>
      <c r="F25" s="126" t="str">
        <f>IF(C25&gt;0,VLOOKUP(C25,Anmeldeformular!$B$10:$O$109,6),"")</f>
        <v/>
      </c>
      <c r="H25" s="118">
        <v>2</v>
      </c>
      <c r="I25" s="120">
        <f t="array" ref="I25">IF(ISERROR(SMALL(IF((Anmeldeformular!$K$10:$K$109=I22)*(Anmeldeformular!$B$10:$B$109&lt;&gt;""),Anmeldeformular!$B$10:$B$109,""),H25)),0,SMALL(IF((Anmeldeformular!$K$10:$K$109=I22)*(Anmeldeformular!$B$10:$B$109&lt;&gt;""),Anmeldeformular!$B$10:$B$109,""),H25))</f>
        <v>0</v>
      </c>
      <c r="J25" s="124" t="str">
        <f>IF(I25&gt;0,VLOOKUP(I25,Anmeldeformular!$B$10:$O$109,2),"")</f>
        <v/>
      </c>
      <c r="K25" s="125" t="str">
        <f>IF(I25&gt;0,VLOOKUP(I25,Anmeldeformular!$B$10:$O$109,3),"")</f>
        <v/>
      </c>
      <c r="L25" s="126" t="str">
        <f>IF(I25&gt;0,VLOOKUP(I25,Anmeldeformular!$B$10:$O$109,6),"")</f>
        <v/>
      </c>
    </row>
    <row r="26" spans="2:12" ht="16.5" thickTop="1" thickBot="1" x14ac:dyDescent="0.3"/>
    <row r="27" spans="2:12" ht="22.5" thickTop="1" thickBot="1" x14ac:dyDescent="0.45">
      <c r="B27" s="116" t="s">
        <v>44</v>
      </c>
      <c r="C27" s="117">
        <v>9</v>
      </c>
      <c r="D27" s="344" t="s">
        <v>96</v>
      </c>
      <c r="E27" s="345"/>
      <c r="F27" s="346"/>
      <c r="H27" s="116" t="s">
        <v>44</v>
      </c>
      <c r="I27" s="117">
        <v>10</v>
      </c>
      <c r="J27" s="344" t="s">
        <v>95</v>
      </c>
      <c r="K27" s="345"/>
      <c r="L27" s="346"/>
    </row>
    <row r="28" spans="2:12" ht="19.5" thickBot="1" x14ac:dyDescent="0.4">
      <c r="B28" s="113" t="s">
        <v>79</v>
      </c>
      <c r="C28" s="114"/>
      <c r="D28" s="136" t="s">
        <v>34</v>
      </c>
      <c r="E28" s="137" t="s">
        <v>37</v>
      </c>
      <c r="F28" s="138" t="s">
        <v>40</v>
      </c>
      <c r="H28" s="113" t="s">
        <v>79</v>
      </c>
      <c r="I28" s="114"/>
      <c r="J28" s="136" t="s">
        <v>34</v>
      </c>
      <c r="K28" s="137" t="s">
        <v>37</v>
      </c>
      <c r="L28" s="138" t="s">
        <v>40</v>
      </c>
    </row>
    <row r="29" spans="2:12" ht="18.75" thickBot="1" x14ac:dyDescent="0.4">
      <c r="B29" s="115">
        <v>1</v>
      </c>
      <c r="C29" s="119">
        <f t="array" ref="C29">IF(ISERROR(SMALL(IF((Anmeldeformular!$K$10:$K$109=C27)*(Anmeldeformular!$B$10:$B$109&lt;&gt;""),Anmeldeformular!$B$10:$B$109,""),B29)),0,SMALL(IF((Anmeldeformular!$K$10:$K$109=C27)*(Anmeldeformular!$B$10:$B$109&lt;&gt;""),Anmeldeformular!$B$10:$B$109,""),B29))</f>
        <v>0</v>
      </c>
      <c r="D29" s="121" t="str">
        <f>IF(C29&gt;0,VLOOKUP(C29,Anmeldeformular!$B$10:$O$109,2),"")</f>
        <v/>
      </c>
      <c r="E29" s="122" t="str">
        <f>IF(C29&gt;0,VLOOKUP(C29,Anmeldeformular!$B$10:$O$109,3),"")</f>
        <v/>
      </c>
      <c r="F29" s="123" t="str">
        <f>IF(C29&gt;0,VLOOKUP(C29,Anmeldeformular!$B$10:$O$109,6),"")</f>
        <v/>
      </c>
      <c r="H29" s="115">
        <v>1</v>
      </c>
      <c r="I29" s="119">
        <f t="array" ref="I29">IF(ISERROR(SMALL(IF((Anmeldeformular!$K$10:$K$109=I27)*(Anmeldeformular!$B$10:$B$109&lt;&gt;""),Anmeldeformular!$B$10:$B$109,""),H29)),0,SMALL(IF((Anmeldeformular!$K$10:$K$109=I27)*(Anmeldeformular!$B$10:$B$109&lt;&gt;""),Anmeldeformular!$B$10:$B$109,""),H29))</f>
        <v>0</v>
      </c>
      <c r="J29" s="121" t="str">
        <f>IF(I29&gt;0,VLOOKUP(I29,Anmeldeformular!$B$10:$O$109,2),"")</f>
        <v/>
      </c>
      <c r="K29" s="122" t="str">
        <f>IF(I29&gt;0,VLOOKUP(I29,Anmeldeformular!$B$10:$O$109,3),"")</f>
        <v/>
      </c>
      <c r="L29" s="123" t="str">
        <f>IF(I29&gt;0,VLOOKUP(I29,Anmeldeformular!$B$10:$O$109,6),"")</f>
        <v/>
      </c>
    </row>
    <row r="30" spans="2:12" ht="18.75" thickBot="1" x14ac:dyDescent="0.4">
      <c r="B30" s="118">
        <v>2</v>
      </c>
      <c r="C30" s="120">
        <f t="array" ref="C30">IF(ISERROR(SMALL(IF((Anmeldeformular!$K$10:$K$109=C27)*(Anmeldeformular!$B$10:$B$109&lt;&gt;""),Anmeldeformular!$B$10:$B$109,""),B30)),0,SMALL(IF((Anmeldeformular!$K$10:$K$109=C27)*(Anmeldeformular!$B$10:$B$109&lt;&gt;""),Anmeldeformular!$B$10:$B$109,""),B30))</f>
        <v>0</v>
      </c>
      <c r="D30" s="124" t="str">
        <f>IF(C30&gt;0,VLOOKUP(C30,Anmeldeformular!$B$10:$O$109,2),"")</f>
        <v/>
      </c>
      <c r="E30" s="125" t="str">
        <f>IF(C30&gt;0,VLOOKUP(C30,Anmeldeformular!$B$10:$O$109,3),"")</f>
        <v/>
      </c>
      <c r="F30" s="126" t="str">
        <f>IF(C30&gt;0,VLOOKUP(C30,Anmeldeformular!$B$10:$O$109,6),"")</f>
        <v/>
      </c>
      <c r="H30" s="118">
        <v>2</v>
      </c>
      <c r="I30" s="120">
        <f t="array" ref="I30">IF(ISERROR(SMALL(IF((Anmeldeformular!$K$10:$K$109=I27)*(Anmeldeformular!$B$10:$B$109&lt;&gt;""),Anmeldeformular!$B$10:$B$109,""),H30)),0,SMALL(IF((Anmeldeformular!$K$10:$K$109=I27)*(Anmeldeformular!$B$10:$B$109&lt;&gt;""),Anmeldeformular!$B$10:$B$109,""),H30))</f>
        <v>0</v>
      </c>
      <c r="J30" s="124" t="str">
        <f>IF(I30&gt;0,VLOOKUP(I30,Anmeldeformular!$B$10:$O$109,2),"")</f>
        <v/>
      </c>
      <c r="K30" s="125" t="str">
        <f>IF(I30&gt;0,VLOOKUP(I30,Anmeldeformular!$B$10:$O$109,3),"")</f>
        <v/>
      </c>
      <c r="L30" s="126" t="str">
        <f>IF(I30&gt;0,VLOOKUP(I30,Anmeldeformular!$B$10:$O$109,6),"")</f>
        <v/>
      </c>
    </row>
    <row r="31" spans="2:12" ht="16.5" thickTop="1" thickBot="1" x14ac:dyDescent="0.3"/>
    <row r="32" spans="2:12" ht="22.5" thickTop="1" thickBot="1" x14ac:dyDescent="0.45">
      <c r="B32" s="116" t="s">
        <v>44</v>
      </c>
      <c r="C32" s="117">
        <v>11</v>
      </c>
      <c r="D32" s="344" t="s">
        <v>94</v>
      </c>
      <c r="E32" s="345"/>
      <c r="F32" s="346"/>
      <c r="H32" s="116" t="s">
        <v>44</v>
      </c>
      <c r="I32" s="117">
        <v>12</v>
      </c>
      <c r="J32" s="344" t="s">
        <v>93</v>
      </c>
      <c r="K32" s="345"/>
      <c r="L32" s="346"/>
    </row>
    <row r="33" spans="2:12" ht="19.5" thickBot="1" x14ac:dyDescent="0.4">
      <c r="B33" s="113" t="s">
        <v>79</v>
      </c>
      <c r="C33" s="114"/>
      <c r="D33" s="136" t="s">
        <v>34</v>
      </c>
      <c r="E33" s="137" t="s">
        <v>37</v>
      </c>
      <c r="F33" s="138" t="s">
        <v>40</v>
      </c>
      <c r="H33" s="113" t="s">
        <v>79</v>
      </c>
      <c r="I33" s="114"/>
      <c r="J33" s="136" t="s">
        <v>34</v>
      </c>
      <c r="K33" s="137" t="s">
        <v>37</v>
      </c>
      <c r="L33" s="138" t="s">
        <v>40</v>
      </c>
    </row>
    <row r="34" spans="2:12" ht="18.75" thickBot="1" x14ac:dyDescent="0.4">
      <c r="B34" s="115">
        <v>1</v>
      </c>
      <c r="C34" s="119">
        <f t="array" ref="C34">IF(ISERROR(SMALL(IF((Anmeldeformular!$K$10:$K$109=C32)*(Anmeldeformular!$B$10:$B$109&lt;&gt;""),Anmeldeformular!$B$10:$B$109,""),B34)),0,SMALL(IF((Anmeldeformular!$K$10:$K$109=C32)*(Anmeldeformular!$B$10:$B$109&lt;&gt;""),Anmeldeformular!$B$10:$B$109,""),B34))</f>
        <v>0</v>
      </c>
      <c r="D34" s="121" t="str">
        <f>IF(C34&gt;0,VLOOKUP(C34,Anmeldeformular!$B$10:$O$109,2),"")</f>
        <v/>
      </c>
      <c r="E34" s="122" t="str">
        <f>IF(C34&gt;0,VLOOKUP(C34,Anmeldeformular!$B$10:$O$109,3),"")</f>
        <v/>
      </c>
      <c r="F34" s="123" t="str">
        <f>IF(C34&gt;0,VLOOKUP(C34,Anmeldeformular!$B$10:$O$109,6),"")</f>
        <v/>
      </c>
      <c r="H34" s="115">
        <v>1</v>
      </c>
      <c r="I34" s="119">
        <f t="array" ref="I34">IF(ISERROR(SMALL(IF((Anmeldeformular!$K$10:$K$109=I32)*(Anmeldeformular!$B$10:$B$109&lt;&gt;""),Anmeldeformular!$B$10:$B$109,""),H34)),0,SMALL(IF((Anmeldeformular!$K$10:$K$109=I32)*(Anmeldeformular!$B$10:$B$109&lt;&gt;""),Anmeldeformular!$B$10:$B$109,""),H34))</f>
        <v>0</v>
      </c>
      <c r="J34" s="121" t="str">
        <f>IF(I34&gt;0,VLOOKUP(I34,Anmeldeformular!$B$10:$O$109,2),"")</f>
        <v/>
      </c>
      <c r="K34" s="122" t="str">
        <f>IF(I34&gt;0,VLOOKUP(I34,Anmeldeformular!$B$10:$O$109,3),"")</f>
        <v/>
      </c>
      <c r="L34" s="123" t="str">
        <f>IF(I34&gt;0,VLOOKUP(I34,Anmeldeformular!$B$10:$O$109,6),"")</f>
        <v/>
      </c>
    </row>
    <row r="35" spans="2:12" ht="18.75" thickBot="1" x14ac:dyDescent="0.4">
      <c r="B35" s="118">
        <v>2</v>
      </c>
      <c r="C35" s="120">
        <f t="array" ref="C35">IF(ISERROR(SMALL(IF((Anmeldeformular!$K$10:$K$109=C32)*(Anmeldeformular!$B$10:$B$109&lt;&gt;""),Anmeldeformular!$B$10:$B$109,""),B35)),0,SMALL(IF((Anmeldeformular!$K$10:$K$109=C32)*(Anmeldeformular!$B$10:$B$109&lt;&gt;""),Anmeldeformular!$B$10:$B$109,""),B35))</f>
        <v>0</v>
      </c>
      <c r="D35" s="124" t="str">
        <f>IF(C35&gt;0,VLOOKUP(C35,Anmeldeformular!$B$10:$O$109,2),"")</f>
        <v/>
      </c>
      <c r="E35" s="125" t="str">
        <f>IF(C35&gt;0,VLOOKUP(C35,Anmeldeformular!$B$10:$O$109,3),"")</f>
        <v/>
      </c>
      <c r="F35" s="126" t="str">
        <f>IF(C35&gt;0,VLOOKUP(C35,Anmeldeformular!$B$10:$O$109,6),"")</f>
        <v/>
      </c>
      <c r="H35" s="118">
        <v>2</v>
      </c>
      <c r="I35" s="120">
        <f t="array" ref="I35">IF(ISERROR(SMALL(IF((Anmeldeformular!$K$10:$K$109=I32)*(Anmeldeformular!$B$10:$B$109&lt;&gt;""),Anmeldeformular!$B$10:$B$109,""),H35)),0,SMALL(IF((Anmeldeformular!$K$10:$K$109=I32)*(Anmeldeformular!$B$10:$B$109&lt;&gt;""),Anmeldeformular!$B$10:$B$109,""),H35))</f>
        <v>0</v>
      </c>
      <c r="J35" s="124" t="str">
        <f>IF(I35&gt;0,VLOOKUP(I35,Anmeldeformular!$B$10:$O$109,2),"")</f>
        <v/>
      </c>
      <c r="K35" s="125" t="str">
        <f>IF(I35&gt;0,VLOOKUP(I35,Anmeldeformular!$B$10:$O$109,3),"")</f>
        <v/>
      </c>
      <c r="L35" s="126" t="str">
        <f>IF(I35&gt;0,VLOOKUP(I35,Anmeldeformular!$B$10:$O$109,6),"")</f>
        <v/>
      </c>
    </row>
    <row r="36" spans="2:12" ht="16.5" thickTop="1" thickBot="1" x14ac:dyDescent="0.3"/>
    <row r="37" spans="2:12" ht="22.5" thickTop="1" thickBot="1" x14ac:dyDescent="0.45">
      <c r="B37" s="116" t="s">
        <v>44</v>
      </c>
      <c r="C37" s="117">
        <v>13</v>
      </c>
      <c r="D37" s="344" t="s">
        <v>92</v>
      </c>
      <c r="E37" s="345"/>
      <c r="F37" s="346"/>
      <c r="H37" s="116" t="s">
        <v>44</v>
      </c>
      <c r="I37" s="117">
        <v>14</v>
      </c>
      <c r="J37" s="344" t="s">
        <v>91</v>
      </c>
      <c r="K37" s="345"/>
      <c r="L37" s="346"/>
    </row>
    <row r="38" spans="2:12" ht="19.5" thickBot="1" x14ac:dyDescent="0.4">
      <c r="B38" s="113" t="s">
        <v>79</v>
      </c>
      <c r="C38" s="114"/>
      <c r="D38" s="136" t="s">
        <v>34</v>
      </c>
      <c r="E38" s="137" t="s">
        <v>37</v>
      </c>
      <c r="F38" s="138" t="s">
        <v>40</v>
      </c>
      <c r="H38" s="113" t="s">
        <v>79</v>
      </c>
      <c r="I38" s="114"/>
      <c r="J38" s="136" t="s">
        <v>34</v>
      </c>
      <c r="K38" s="137" t="s">
        <v>37</v>
      </c>
      <c r="L38" s="138" t="s">
        <v>40</v>
      </c>
    </row>
    <row r="39" spans="2:12" ht="18.75" thickBot="1" x14ac:dyDescent="0.4">
      <c r="B39" s="115">
        <v>1</v>
      </c>
      <c r="C39" s="119">
        <f t="array" ref="C39">IF(ISERROR(SMALL(IF((Anmeldeformular!$K$10:$K$109=C37)*(Anmeldeformular!$B$10:$B$109&lt;&gt;""),Anmeldeformular!$B$10:$B$109,""),B39)),0,SMALL(IF((Anmeldeformular!$K$10:$K$109=C37)*(Anmeldeformular!$B$10:$B$109&lt;&gt;""),Anmeldeformular!$B$10:$B$109,""),B39))</f>
        <v>0</v>
      </c>
      <c r="D39" s="121" t="str">
        <f>IF(C39&gt;0,VLOOKUP(C39,Anmeldeformular!$B$10:$O$109,2),"")</f>
        <v/>
      </c>
      <c r="E39" s="122" t="str">
        <f>IF(C39&gt;0,VLOOKUP(C39,Anmeldeformular!$B$10:$O$109,3),"")</f>
        <v/>
      </c>
      <c r="F39" s="123" t="str">
        <f>IF(C39&gt;0,VLOOKUP(C39,Anmeldeformular!$B$10:$O$109,6),"")</f>
        <v/>
      </c>
      <c r="H39" s="115">
        <v>1</v>
      </c>
      <c r="I39" s="119">
        <f t="array" ref="I39">IF(ISERROR(SMALL(IF((Anmeldeformular!$K$10:$K$109=I37)*(Anmeldeformular!$B$10:$B$109&lt;&gt;""),Anmeldeformular!$B$10:$B$109,""),H39)),0,SMALL(IF((Anmeldeformular!$K$10:$K$109=I37)*(Anmeldeformular!$B$10:$B$109&lt;&gt;""),Anmeldeformular!$B$10:$B$109,""),H39))</f>
        <v>0</v>
      </c>
      <c r="J39" s="121" t="str">
        <f>IF(I39&gt;0,VLOOKUP(I39,Anmeldeformular!$B$10:$O$109,2),"")</f>
        <v/>
      </c>
      <c r="K39" s="122" t="str">
        <f>IF(I39&gt;0,VLOOKUP(I39,Anmeldeformular!$B$10:$O$109,3),"")</f>
        <v/>
      </c>
      <c r="L39" s="123" t="str">
        <f>IF(I39&gt;0,VLOOKUP(I39,Anmeldeformular!$B$10:$O$109,6),"")</f>
        <v/>
      </c>
    </row>
    <row r="40" spans="2:12" ht="18.75" thickBot="1" x14ac:dyDescent="0.4">
      <c r="B40" s="118">
        <v>2</v>
      </c>
      <c r="C40" s="120">
        <f t="array" ref="C40">IF(ISERROR(SMALL(IF((Anmeldeformular!$K$10:$K$109=C37)*(Anmeldeformular!$B$10:$B$109&lt;&gt;""),Anmeldeformular!$B$10:$B$109,""),B40)),0,SMALL(IF((Anmeldeformular!$K$10:$K$109=C37)*(Anmeldeformular!$B$10:$B$109&lt;&gt;""),Anmeldeformular!$B$10:$B$109,""),B40))</f>
        <v>0</v>
      </c>
      <c r="D40" s="124" t="str">
        <f>IF(C40&gt;0,VLOOKUP(C40,Anmeldeformular!$B$10:$O$109,2),"")</f>
        <v/>
      </c>
      <c r="E40" s="125" t="str">
        <f>IF(C40&gt;0,VLOOKUP(C40,Anmeldeformular!$B$10:$O$109,3),"")</f>
        <v/>
      </c>
      <c r="F40" s="126" t="str">
        <f>IF(C40&gt;0,VLOOKUP(C40,Anmeldeformular!$B$10:$O$109,6),"")</f>
        <v/>
      </c>
      <c r="H40" s="118">
        <v>2</v>
      </c>
      <c r="I40" s="120">
        <f t="array" ref="I40">IF(ISERROR(SMALL(IF((Anmeldeformular!$K$10:$K$109=I37)*(Anmeldeformular!$B$10:$B$109&lt;&gt;""),Anmeldeformular!$B$10:$B$109,""),H40)),0,SMALL(IF((Anmeldeformular!$K$10:$K$109=I37)*(Anmeldeformular!$B$10:$B$109&lt;&gt;""),Anmeldeformular!$B$10:$B$109,""),H40))</f>
        <v>0</v>
      </c>
      <c r="J40" s="124" t="str">
        <f>IF(I40&gt;0,VLOOKUP(I40,Anmeldeformular!$B$10:$O$109,2),"")</f>
        <v/>
      </c>
      <c r="K40" s="125" t="str">
        <f>IF(I40&gt;0,VLOOKUP(I40,Anmeldeformular!$B$10:$O$109,3),"")</f>
        <v/>
      </c>
      <c r="L40" s="126" t="str">
        <f>IF(I40&gt;0,VLOOKUP(I40,Anmeldeformular!$B$10:$O$109,6),"")</f>
        <v/>
      </c>
    </row>
    <row r="41" spans="2:12" ht="16.5" thickTop="1" thickBot="1" x14ac:dyDescent="0.3"/>
    <row r="42" spans="2:12" ht="22.5" thickTop="1" thickBot="1" x14ac:dyDescent="0.45">
      <c r="B42" s="116" t="s">
        <v>44</v>
      </c>
      <c r="C42" s="117">
        <v>15</v>
      </c>
      <c r="D42" s="344" t="s">
        <v>88</v>
      </c>
      <c r="E42" s="345"/>
      <c r="F42" s="346"/>
      <c r="H42" s="116" t="s">
        <v>44</v>
      </c>
      <c r="I42" s="117">
        <v>16</v>
      </c>
      <c r="J42" s="344" t="s">
        <v>90</v>
      </c>
      <c r="K42" s="345"/>
      <c r="L42" s="346"/>
    </row>
    <row r="43" spans="2:12" ht="19.5" thickBot="1" x14ac:dyDescent="0.4">
      <c r="B43" s="113" t="s">
        <v>79</v>
      </c>
      <c r="C43" s="114"/>
      <c r="D43" s="136" t="s">
        <v>34</v>
      </c>
      <c r="E43" s="137" t="s">
        <v>37</v>
      </c>
      <c r="F43" s="138" t="s">
        <v>40</v>
      </c>
      <c r="H43" s="113" t="s">
        <v>79</v>
      </c>
      <c r="I43" s="114"/>
      <c r="J43" s="136" t="s">
        <v>34</v>
      </c>
      <c r="K43" s="137" t="s">
        <v>37</v>
      </c>
      <c r="L43" s="138" t="s">
        <v>40</v>
      </c>
    </row>
    <row r="44" spans="2:12" ht="18.75" thickBot="1" x14ac:dyDescent="0.4">
      <c r="B44" s="115">
        <v>1</v>
      </c>
      <c r="C44" s="119">
        <f t="array" ref="C44">IF(ISERROR(SMALL(IF((Anmeldeformular!$K$10:$K$109=C42)*(Anmeldeformular!$B$10:$B$109&lt;&gt;""),Anmeldeformular!$B$10:$B$109,""),B44)),0,SMALL(IF((Anmeldeformular!$K$10:$K$109=C42)*(Anmeldeformular!$B$10:$B$109&lt;&gt;""),Anmeldeformular!$B$10:$B$109,""),B44))</f>
        <v>0</v>
      </c>
      <c r="D44" s="121" t="str">
        <f>IF(C44&gt;0,VLOOKUP(C44,Anmeldeformular!$B$10:$O$109,2),"")</f>
        <v/>
      </c>
      <c r="E44" s="122" t="str">
        <f>IF(C44&gt;0,VLOOKUP(C44,Anmeldeformular!$B$10:$O$109,3),"")</f>
        <v/>
      </c>
      <c r="F44" s="123" t="str">
        <f>IF(C44&gt;0,VLOOKUP(C44,Anmeldeformular!$B$10:$O$109,6),"")</f>
        <v/>
      </c>
      <c r="H44" s="115">
        <v>1</v>
      </c>
      <c r="I44" s="119">
        <f t="array" ref="I44">IF(ISERROR(SMALL(IF((Anmeldeformular!$K$10:$K$109=I42)*(Anmeldeformular!$B$10:$B$109&lt;&gt;""),Anmeldeformular!$B$10:$B$109,""),H44)),0,SMALL(IF((Anmeldeformular!$K$10:$K$109=I42)*(Anmeldeformular!$B$10:$B$109&lt;&gt;""),Anmeldeformular!$B$10:$B$109,""),H44))</f>
        <v>0</v>
      </c>
      <c r="J44" s="121" t="str">
        <f>IF(I44&gt;0,VLOOKUP(I44,Anmeldeformular!$B$10:$O$109,2),"")</f>
        <v/>
      </c>
      <c r="K44" s="122" t="str">
        <f>IF(I44&gt;0,VLOOKUP(I44,Anmeldeformular!$B$10:$O$109,3),"")</f>
        <v/>
      </c>
      <c r="L44" s="123" t="str">
        <f>IF(I44&gt;0,VLOOKUP(I44,Anmeldeformular!$B$10:$O$109,6),"")</f>
        <v/>
      </c>
    </row>
    <row r="45" spans="2:12" ht="18.75" thickBot="1" x14ac:dyDescent="0.4">
      <c r="B45" s="118">
        <v>2</v>
      </c>
      <c r="C45" s="120">
        <f t="array" ref="C45">IF(ISERROR(SMALL(IF((Anmeldeformular!$K$10:$K$109=C42)*(Anmeldeformular!$B$10:$B$109&lt;&gt;""),Anmeldeformular!$B$10:$B$109,""),B45)),0,SMALL(IF((Anmeldeformular!$K$10:$K$109=C42)*(Anmeldeformular!$B$10:$B$109&lt;&gt;""),Anmeldeformular!$B$10:$B$109,""),B45))</f>
        <v>0</v>
      </c>
      <c r="D45" s="124" t="str">
        <f>IF(C45&gt;0,VLOOKUP(C45,Anmeldeformular!$B$10:$O$109,2),"")</f>
        <v/>
      </c>
      <c r="E45" s="125" t="str">
        <f>IF(C45&gt;0,VLOOKUP(C45,Anmeldeformular!$B$10:$O$109,3),"")</f>
        <v/>
      </c>
      <c r="F45" s="126" t="str">
        <f>IF(C45&gt;0,VLOOKUP(C45,Anmeldeformular!$B$10:$O$109,6),"")</f>
        <v/>
      </c>
      <c r="H45" s="118">
        <v>2</v>
      </c>
      <c r="I45" s="120">
        <f t="array" ref="I45">IF(ISERROR(SMALL(IF((Anmeldeformular!$K$10:$K$109=I42)*(Anmeldeformular!$B$10:$B$109&lt;&gt;""),Anmeldeformular!$B$10:$B$109,""),H45)),0,SMALL(IF((Anmeldeformular!$K$10:$K$109=I42)*(Anmeldeformular!$B$10:$B$109&lt;&gt;""),Anmeldeformular!$B$10:$B$109,""),H45))</f>
        <v>0</v>
      </c>
      <c r="J45" s="124" t="str">
        <f>IF(I45&gt;0,VLOOKUP(I45,Anmeldeformular!$B$10:$O$109,2),"")</f>
        <v/>
      </c>
      <c r="K45" s="125" t="str">
        <f>IF(I45&gt;0,VLOOKUP(I45,Anmeldeformular!$B$10:$O$109,3),"")</f>
        <v/>
      </c>
      <c r="L45" s="126" t="str">
        <f>IF(I45&gt;0,VLOOKUP(I45,Anmeldeformular!$B$10:$O$109,6),"")</f>
        <v/>
      </c>
    </row>
    <row r="46" spans="2:12" ht="16.5" thickTop="1" thickBot="1" x14ac:dyDescent="0.3"/>
    <row r="47" spans="2:12" ht="22.5" thickTop="1" thickBot="1" x14ac:dyDescent="0.45">
      <c r="B47" s="116" t="s">
        <v>44</v>
      </c>
      <c r="C47" s="117">
        <v>17</v>
      </c>
      <c r="D47" s="344" t="s">
        <v>89</v>
      </c>
      <c r="E47" s="345"/>
      <c r="F47" s="346"/>
      <c r="H47" s="116" t="s">
        <v>44</v>
      </c>
      <c r="I47" s="117">
        <v>18</v>
      </c>
      <c r="J47" s="344" t="s">
        <v>87</v>
      </c>
      <c r="K47" s="345"/>
      <c r="L47" s="346"/>
    </row>
    <row r="48" spans="2:12" ht="19.5" thickBot="1" x14ac:dyDescent="0.4">
      <c r="B48" s="113" t="s">
        <v>79</v>
      </c>
      <c r="C48" s="114"/>
      <c r="D48" s="136" t="s">
        <v>34</v>
      </c>
      <c r="E48" s="137" t="s">
        <v>37</v>
      </c>
      <c r="F48" s="138" t="s">
        <v>40</v>
      </c>
      <c r="H48" s="113" t="s">
        <v>79</v>
      </c>
      <c r="I48" s="114"/>
      <c r="J48" s="136" t="s">
        <v>34</v>
      </c>
      <c r="K48" s="137" t="s">
        <v>37</v>
      </c>
      <c r="L48" s="138" t="s">
        <v>40</v>
      </c>
    </row>
    <row r="49" spans="2:12" ht="18.75" thickBot="1" x14ac:dyDescent="0.4">
      <c r="B49" s="115">
        <v>1</v>
      </c>
      <c r="C49" s="119">
        <f t="array" ref="C49">IF(ISERROR(SMALL(IF((Anmeldeformular!$K$10:$K$109=C47)*(Anmeldeformular!$B$10:$B$109&lt;&gt;""),Anmeldeformular!$B$10:$B$109,""),B49)),0,SMALL(IF((Anmeldeformular!$K$10:$K$109=C47)*(Anmeldeformular!$B$10:$B$109&lt;&gt;""),Anmeldeformular!$B$10:$B$109,""),B49))</f>
        <v>0</v>
      </c>
      <c r="D49" s="121" t="str">
        <f>IF(C49&gt;0,VLOOKUP(C49,Anmeldeformular!$B$10:$O$109,2),"")</f>
        <v/>
      </c>
      <c r="E49" s="122" t="str">
        <f>IF(C49&gt;0,VLOOKUP(C49,Anmeldeformular!$B$10:$O$109,3),"")</f>
        <v/>
      </c>
      <c r="F49" s="123" t="str">
        <f>IF(C49&gt;0,VLOOKUP(C49,Anmeldeformular!$B$10:$O$109,6),"")</f>
        <v/>
      </c>
      <c r="H49" s="115">
        <v>1</v>
      </c>
      <c r="I49" s="119">
        <f t="array" ref="I49">IF(ISERROR(SMALL(IF((Anmeldeformular!$K$10:$K$109=I47)*(Anmeldeformular!$B$10:$B$109&lt;&gt;""),Anmeldeformular!$B$10:$B$109,""),H49)),0,SMALL(IF((Anmeldeformular!$K$10:$K$109=I47)*(Anmeldeformular!$B$10:$B$109&lt;&gt;""),Anmeldeformular!$B$10:$B$109,""),H49))</f>
        <v>0</v>
      </c>
      <c r="J49" s="121" t="str">
        <f>IF(I49&gt;0,VLOOKUP(I49,Anmeldeformular!$B$10:$O$109,2),"")</f>
        <v/>
      </c>
      <c r="K49" s="122" t="str">
        <f>IF(I49&gt;0,VLOOKUP(I49,Anmeldeformular!$B$10:$O$109,3),"")</f>
        <v/>
      </c>
      <c r="L49" s="123" t="str">
        <f>IF(I49&gt;0,VLOOKUP(I49,Anmeldeformular!$B$10:$O$109,6),"")</f>
        <v/>
      </c>
    </row>
    <row r="50" spans="2:12" ht="18.75" thickBot="1" x14ac:dyDescent="0.4">
      <c r="B50" s="118">
        <v>2</v>
      </c>
      <c r="C50" s="120">
        <f t="array" ref="C50">IF(ISERROR(SMALL(IF((Anmeldeformular!$K$10:$K$109=C47)*(Anmeldeformular!$B$10:$B$109&lt;&gt;""),Anmeldeformular!$B$10:$B$109,""),B50)),0,SMALL(IF((Anmeldeformular!$K$10:$K$109=C47)*(Anmeldeformular!$B$10:$B$109&lt;&gt;""),Anmeldeformular!$B$10:$B$109,""),B50))</f>
        <v>0</v>
      </c>
      <c r="D50" s="124" t="str">
        <f>IF(C50&gt;0,VLOOKUP(C50,Anmeldeformular!$B$10:$O$109,2),"")</f>
        <v/>
      </c>
      <c r="E50" s="125" t="str">
        <f>IF(C50&gt;0,VLOOKUP(C50,Anmeldeformular!$B$10:$O$109,3),"")</f>
        <v/>
      </c>
      <c r="F50" s="126" t="str">
        <f>IF(C50&gt;0,VLOOKUP(C50,Anmeldeformular!$B$10:$O$109,6),"")</f>
        <v/>
      </c>
      <c r="H50" s="118">
        <v>2</v>
      </c>
      <c r="I50" s="120">
        <f t="array" ref="I50">IF(ISERROR(SMALL(IF((Anmeldeformular!$K$10:$K$109=I47)*(Anmeldeformular!$B$10:$B$109&lt;&gt;""),Anmeldeformular!$B$10:$B$109,""),H50)),0,SMALL(IF((Anmeldeformular!$K$10:$K$109=I47)*(Anmeldeformular!$B$10:$B$109&lt;&gt;""),Anmeldeformular!$B$10:$B$109,""),H50))</f>
        <v>0</v>
      </c>
      <c r="J50" s="124" t="str">
        <f>IF(I50&gt;0,VLOOKUP(I50,Anmeldeformular!$B$10:$O$109,2),"")</f>
        <v/>
      </c>
      <c r="K50" s="125" t="str">
        <f>IF(I50&gt;0,VLOOKUP(I50,Anmeldeformular!$B$10:$O$109,3),"")</f>
        <v/>
      </c>
      <c r="L50" s="126" t="str">
        <f>IF(I50&gt;0,VLOOKUP(I50,Anmeldeformular!$B$10:$O$109,6),"")</f>
        <v/>
      </c>
    </row>
    <row r="51" spans="2:12" ht="16.5" thickTop="1" thickBot="1" x14ac:dyDescent="0.3"/>
    <row r="52" spans="2:12" ht="22.5" thickTop="1" thickBot="1" x14ac:dyDescent="0.45">
      <c r="B52" s="116" t="s">
        <v>44</v>
      </c>
      <c r="C52" s="117">
        <v>19</v>
      </c>
      <c r="D52" s="344" t="s">
        <v>86</v>
      </c>
      <c r="E52" s="345"/>
      <c r="F52" s="346"/>
      <c r="H52" s="116" t="s">
        <v>44</v>
      </c>
      <c r="I52" s="117">
        <v>20</v>
      </c>
      <c r="J52" s="344" t="s">
        <v>85</v>
      </c>
      <c r="K52" s="345"/>
      <c r="L52" s="346"/>
    </row>
    <row r="53" spans="2:12" ht="19.5" thickBot="1" x14ac:dyDescent="0.4">
      <c r="B53" s="113" t="s">
        <v>79</v>
      </c>
      <c r="C53" s="114"/>
      <c r="D53" s="136" t="s">
        <v>34</v>
      </c>
      <c r="E53" s="137" t="s">
        <v>37</v>
      </c>
      <c r="F53" s="138" t="s">
        <v>40</v>
      </c>
      <c r="H53" s="113" t="s">
        <v>79</v>
      </c>
      <c r="I53" s="114"/>
      <c r="J53" s="136" t="s">
        <v>34</v>
      </c>
      <c r="K53" s="137" t="s">
        <v>37</v>
      </c>
      <c r="L53" s="138" t="s">
        <v>40</v>
      </c>
    </row>
    <row r="54" spans="2:12" ht="18.75" thickBot="1" x14ac:dyDescent="0.4">
      <c r="B54" s="115">
        <v>1</v>
      </c>
      <c r="C54" s="119">
        <f t="array" ref="C54">IF(ISERROR(SMALL(IF((Anmeldeformular!$K$10:$K$109=C52)*(Anmeldeformular!$B$10:$B$109&lt;&gt;""),Anmeldeformular!$B$10:$B$109,""),B54)),0,SMALL(IF((Anmeldeformular!$K$10:$K$109=C52)*(Anmeldeformular!$B$10:$B$109&lt;&gt;""),Anmeldeformular!$B$10:$B$109,""),B54))</f>
        <v>0</v>
      </c>
      <c r="D54" s="121" t="str">
        <f>IF(C54&gt;0,VLOOKUP(C54,Anmeldeformular!$B$10:$O$109,2),"")</f>
        <v/>
      </c>
      <c r="E54" s="122" t="str">
        <f>IF(C54&gt;0,VLOOKUP(C54,Anmeldeformular!$B$10:$O$109,3),"")</f>
        <v/>
      </c>
      <c r="F54" s="123" t="str">
        <f>IF(C54&gt;0,VLOOKUP(C54,Anmeldeformular!$B$10:$O$109,6),"")</f>
        <v/>
      </c>
      <c r="H54" s="115">
        <v>1</v>
      </c>
      <c r="I54" s="119">
        <f t="array" ref="I54">IF(ISERROR(SMALL(IF((Anmeldeformular!$K$10:$K$109=I52)*(Anmeldeformular!$B$10:$B$109&lt;&gt;""),Anmeldeformular!$B$10:$B$109,""),H54)),0,SMALL(IF((Anmeldeformular!$K$10:$K$109=I52)*(Anmeldeformular!$B$10:$B$109&lt;&gt;""),Anmeldeformular!$B$10:$B$109,""),H54))</f>
        <v>0</v>
      </c>
      <c r="J54" s="121" t="str">
        <f>IF(I54&gt;0,VLOOKUP(I54,Anmeldeformular!$B$10:$O$109,2),"")</f>
        <v/>
      </c>
      <c r="K54" s="122" t="str">
        <f>IF(I54&gt;0,VLOOKUP(I54,Anmeldeformular!$B$10:$O$109,3),"")</f>
        <v/>
      </c>
      <c r="L54" s="123" t="str">
        <f>IF(I54&gt;0,VLOOKUP(I54,Anmeldeformular!$B$10:$O$109,6),"")</f>
        <v/>
      </c>
    </row>
    <row r="55" spans="2:12" ht="18.75" thickBot="1" x14ac:dyDescent="0.4">
      <c r="B55" s="118">
        <v>2</v>
      </c>
      <c r="C55" s="120">
        <f t="array" ref="C55">IF(ISERROR(SMALL(IF((Anmeldeformular!$K$10:$K$109=C52)*(Anmeldeformular!$B$10:$B$109&lt;&gt;""),Anmeldeformular!$B$10:$B$109,""),B55)),0,SMALL(IF((Anmeldeformular!$K$10:$K$109=C52)*(Anmeldeformular!$B$10:$B$109&lt;&gt;""),Anmeldeformular!$B$10:$B$109,""),B55))</f>
        <v>0</v>
      </c>
      <c r="D55" s="124" t="str">
        <f>IF(C55&gt;0,VLOOKUP(C55,Anmeldeformular!$B$10:$O$109,2),"")</f>
        <v/>
      </c>
      <c r="E55" s="125" t="str">
        <f>IF(C55&gt;0,VLOOKUP(C55,Anmeldeformular!$B$10:$O$109,3),"")</f>
        <v/>
      </c>
      <c r="F55" s="126" t="str">
        <f>IF(C55&gt;0,VLOOKUP(C55,Anmeldeformular!$B$10:$O$109,6),"")</f>
        <v/>
      </c>
      <c r="H55" s="118">
        <v>2</v>
      </c>
      <c r="I55" s="120">
        <f t="array" ref="I55">IF(ISERROR(SMALL(IF((Anmeldeformular!$K$10:$K$109=I52)*(Anmeldeformular!$B$10:$B$109&lt;&gt;""),Anmeldeformular!$B$10:$B$109,""),H55)),0,SMALL(IF((Anmeldeformular!$K$10:$K$109=I52)*(Anmeldeformular!$B$10:$B$109&lt;&gt;""),Anmeldeformular!$B$10:$B$109,""),H55))</f>
        <v>0</v>
      </c>
      <c r="J55" s="124" t="str">
        <f>IF(I55&gt;0,VLOOKUP(I55,Anmeldeformular!$B$10:$O$109,2),"")</f>
        <v/>
      </c>
      <c r="K55" s="125" t="str">
        <f>IF(I55&gt;0,VLOOKUP(I55,Anmeldeformular!$B$10:$O$109,3),"")</f>
        <v/>
      </c>
      <c r="L55" s="126" t="str">
        <f>IF(I55&gt;0,VLOOKUP(I55,Anmeldeformular!$B$10:$O$109,6),"")</f>
        <v/>
      </c>
    </row>
    <row r="56" spans="2:12" ht="16.5" thickTop="1" thickBot="1" x14ac:dyDescent="0.3"/>
    <row r="57" spans="2:12" ht="22.5" thickTop="1" thickBot="1" x14ac:dyDescent="0.45">
      <c r="B57" s="116" t="s">
        <v>44</v>
      </c>
      <c r="C57" s="117">
        <v>21</v>
      </c>
      <c r="D57" s="344" t="s">
        <v>84</v>
      </c>
      <c r="E57" s="345"/>
      <c r="F57" s="346"/>
      <c r="H57" s="116" t="s">
        <v>44</v>
      </c>
      <c r="I57" s="117">
        <v>22</v>
      </c>
      <c r="J57" s="344" t="s">
        <v>83</v>
      </c>
      <c r="K57" s="345"/>
      <c r="L57" s="346"/>
    </row>
    <row r="58" spans="2:12" ht="19.5" thickBot="1" x14ac:dyDescent="0.4">
      <c r="B58" s="113" t="s">
        <v>79</v>
      </c>
      <c r="C58" s="114"/>
      <c r="D58" s="136" t="s">
        <v>34</v>
      </c>
      <c r="E58" s="137" t="s">
        <v>37</v>
      </c>
      <c r="F58" s="138" t="s">
        <v>40</v>
      </c>
      <c r="H58" s="113" t="s">
        <v>79</v>
      </c>
      <c r="I58" s="114"/>
      <c r="J58" s="136" t="s">
        <v>34</v>
      </c>
      <c r="K58" s="137" t="s">
        <v>37</v>
      </c>
      <c r="L58" s="138" t="s">
        <v>40</v>
      </c>
    </row>
    <row r="59" spans="2:12" ht="18.75" thickBot="1" x14ac:dyDescent="0.4">
      <c r="B59" s="115">
        <v>1</v>
      </c>
      <c r="C59" s="119">
        <f t="array" ref="C59">IF(ISERROR(SMALL(IF((Anmeldeformular!$K$10:$K$109=C57)*(Anmeldeformular!$B$10:$B$109&lt;&gt;""),Anmeldeformular!$B$10:$B$109,""),B59)),0,SMALL(IF((Anmeldeformular!$K$10:$K$109=C57)*(Anmeldeformular!$B$10:$B$109&lt;&gt;""),Anmeldeformular!$B$10:$B$109,""),B59))</f>
        <v>0</v>
      </c>
      <c r="D59" s="121" t="str">
        <f>IF(C59&gt;0,VLOOKUP(C59,Anmeldeformular!$B$10:$O$109,2),"")</f>
        <v/>
      </c>
      <c r="E59" s="122" t="str">
        <f>IF(C59&gt;0,VLOOKUP(C59,Anmeldeformular!$B$10:$O$109,3),"")</f>
        <v/>
      </c>
      <c r="F59" s="123" t="str">
        <f>IF(C59&gt;0,VLOOKUP(C59,Anmeldeformular!$B$10:$O$109,6),"")</f>
        <v/>
      </c>
      <c r="H59" s="115">
        <v>1</v>
      </c>
      <c r="I59" s="119">
        <f t="array" ref="I59">IF(ISERROR(SMALL(IF((Anmeldeformular!$K$10:$K$109=I57)*(Anmeldeformular!$B$10:$B$109&lt;&gt;""),Anmeldeformular!$B$10:$B$109,""),H59)),0,SMALL(IF((Anmeldeformular!$K$10:$K$109=I57)*(Anmeldeformular!$B$10:$B$109&lt;&gt;""),Anmeldeformular!$B$10:$B$109,""),H59))</f>
        <v>0</v>
      </c>
      <c r="J59" s="121" t="str">
        <f>IF(I59&gt;0,VLOOKUP(I59,Anmeldeformular!$B$10:$O$109,2),"")</f>
        <v/>
      </c>
      <c r="K59" s="122" t="str">
        <f>IF(I59&gt;0,VLOOKUP(I59,Anmeldeformular!$B$10:$O$109,3),"")</f>
        <v/>
      </c>
      <c r="L59" s="123" t="str">
        <f>IF(I59&gt;0,VLOOKUP(I59,Anmeldeformular!$B$10:$O$109,6),"")</f>
        <v/>
      </c>
    </row>
    <row r="60" spans="2:12" ht="18.75" thickBot="1" x14ac:dyDescent="0.4">
      <c r="B60" s="118">
        <v>2</v>
      </c>
      <c r="C60" s="120">
        <f t="array" ref="C60">IF(ISERROR(SMALL(IF((Anmeldeformular!$K$10:$K$109=C57)*(Anmeldeformular!$B$10:$B$109&lt;&gt;""),Anmeldeformular!$B$10:$B$109,""),B60)),0,SMALL(IF((Anmeldeformular!$K$10:$K$109=C57)*(Anmeldeformular!$B$10:$B$109&lt;&gt;""),Anmeldeformular!$B$10:$B$109,""),B60))</f>
        <v>0</v>
      </c>
      <c r="D60" s="124" t="str">
        <f>IF(C60&gt;0,VLOOKUP(C60,Anmeldeformular!$B$10:$O$109,2),"")</f>
        <v/>
      </c>
      <c r="E60" s="125" t="str">
        <f>IF(C60&gt;0,VLOOKUP(C60,Anmeldeformular!$B$10:$O$109,3),"")</f>
        <v/>
      </c>
      <c r="F60" s="126" t="str">
        <f>IF(C60&gt;0,VLOOKUP(C60,Anmeldeformular!$B$10:$O$109,6),"")</f>
        <v/>
      </c>
      <c r="H60" s="118">
        <v>2</v>
      </c>
      <c r="I60" s="120">
        <f t="array" ref="I60">IF(ISERROR(SMALL(IF((Anmeldeformular!$K$10:$K$109=I57)*(Anmeldeformular!$B$10:$B$109&lt;&gt;""),Anmeldeformular!$B$10:$B$109,""),H60)),0,SMALL(IF((Anmeldeformular!$K$10:$K$109=I57)*(Anmeldeformular!$B$10:$B$109&lt;&gt;""),Anmeldeformular!$B$10:$B$109,""),H60))</f>
        <v>0</v>
      </c>
      <c r="J60" s="124" t="str">
        <f>IF(I60&gt;0,VLOOKUP(I60,Anmeldeformular!$B$10:$O$109,2),"")</f>
        <v/>
      </c>
      <c r="K60" s="125" t="str">
        <f>IF(I60&gt;0,VLOOKUP(I60,Anmeldeformular!$B$10:$O$109,3),"")</f>
        <v/>
      </c>
      <c r="L60" s="126" t="str">
        <f>IF(I60&gt;0,VLOOKUP(I60,Anmeldeformular!$B$10:$O$109,6),"")</f>
        <v/>
      </c>
    </row>
    <row r="61" spans="2:12" ht="16.5" thickTop="1" thickBot="1" x14ac:dyDescent="0.3"/>
    <row r="62" spans="2:12" ht="22.5" thickTop="1" thickBot="1" x14ac:dyDescent="0.45">
      <c r="B62" s="116" t="s">
        <v>44</v>
      </c>
      <c r="C62" s="117">
        <v>23</v>
      </c>
      <c r="D62" s="344" t="s">
        <v>82</v>
      </c>
      <c r="E62" s="345"/>
      <c r="F62" s="346"/>
      <c r="H62" s="116" t="s">
        <v>44</v>
      </c>
      <c r="I62" s="117">
        <v>24</v>
      </c>
      <c r="J62" s="344" t="s">
        <v>81</v>
      </c>
      <c r="K62" s="345"/>
      <c r="L62" s="346"/>
    </row>
    <row r="63" spans="2:12" ht="19.5" thickBot="1" x14ac:dyDescent="0.4">
      <c r="B63" s="113" t="s">
        <v>79</v>
      </c>
      <c r="C63" s="114"/>
      <c r="D63" s="136" t="s">
        <v>34</v>
      </c>
      <c r="E63" s="137" t="s">
        <v>37</v>
      </c>
      <c r="F63" s="138" t="s">
        <v>40</v>
      </c>
      <c r="H63" s="113" t="s">
        <v>79</v>
      </c>
      <c r="I63" s="114"/>
      <c r="J63" s="136" t="s">
        <v>34</v>
      </c>
      <c r="K63" s="137" t="s">
        <v>37</v>
      </c>
      <c r="L63" s="138" t="s">
        <v>40</v>
      </c>
    </row>
    <row r="64" spans="2:12" ht="18.75" thickBot="1" x14ac:dyDescent="0.4">
      <c r="B64" s="115">
        <v>1</v>
      </c>
      <c r="C64" s="119">
        <f t="array" ref="C64">IF(ISERROR(SMALL(IF((Anmeldeformular!$K$10:$K$109=C62)*(Anmeldeformular!$B$10:$B$109&lt;&gt;""),Anmeldeformular!$B$10:$B$109,""),B64)),0,SMALL(IF((Anmeldeformular!$K$10:$K$109=C62)*(Anmeldeformular!$B$10:$B$109&lt;&gt;""),Anmeldeformular!$B$10:$B$109,""),B64))</f>
        <v>0</v>
      </c>
      <c r="D64" s="121" t="str">
        <f>IF(C64&gt;0,VLOOKUP(C64,Anmeldeformular!$B$10:$O$109,2),"")</f>
        <v/>
      </c>
      <c r="E64" s="122" t="str">
        <f>IF(C64&gt;0,VLOOKUP(C64,Anmeldeformular!$B$10:$O$109,3),"")</f>
        <v/>
      </c>
      <c r="F64" s="123" t="str">
        <f>IF(C64&gt;0,VLOOKUP(C64,Anmeldeformular!$B$10:$O$109,6),"")</f>
        <v/>
      </c>
      <c r="H64" s="115">
        <v>1</v>
      </c>
      <c r="I64" s="119">
        <f t="array" ref="I64">IF(ISERROR(SMALL(IF((Anmeldeformular!$K$10:$K$109=I62)*(Anmeldeformular!$B$10:$B$109&lt;&gt;""),Anmeldeformular!$B$10:$B$109,""),H64)),0,SMALL(IF((Anmeldeformular!$K$10:$K$109=I62)*(Anmeldeformular!$B$10:$B$109&lt;&gt;""),Anmeldeformular!$B$10:$B$109,""),H64))</f>
        <v>0</v>
      </c>
      <c r="J64" s="121" t="str">
        <f>IF(I64&gt;0,VLOOKUP(I64,Anmeldeformular!$B$10:$O$109,2),"")</f>
        <v/>
      </c>
      <c r="K64" s="122" t="str">
        <f>IF(I64&gt;0,VLOOKUP(I64,Anmeldeformular!$B$10:$O$109,3),"")</f>
        <v/>
      </c>
      <c r="L64" s="123" t="str">
        <f>IF(I64&gt;0,VLOOKUP(I64,Anmeldeformular!$B$10:$O$109,6),"")</f>
        <v/>
      </c>
    </row>
    <row r="65" spans="2:12" ht="18.75" thickBot="1" x14ac:dyDescent="0.4">
      <c r="B65" s="118">
        <v>2</v>
      </c>
      <c r="C65" s="120">
        <f t="array" ref="C65">IF(ISERROR(SMALL(IF((Anmeldeformular!$K$10:$K$109=C62)*(Anmeldeformular!$B$10:$B$109&lt;&gt;""),Anmeldeformular!$B$10:$B$109,""),B65)),0,SMALL(IF((Anmeldeformular!$K$10:$K$109=C62)*(Anmeldeformular!$B$10:$B$109&lt;&gt;""),Anmeldeformular!$B$10:$B$109,""),B65))</f>
        <v>0</v>
      </c>
      <c r="D65" s="124" t="str">
        <f>IF(C65&gt;0,VLOOKUP(C65,Anmeldeformular!$B$10:$O$109,2),"")</f>
        <v/>
      </c>
      <c r="E65" s="125" t="str">
        <f>IF(C65&gt;0,VLOOKUP(C65,Anmeldeformular!$B$10:$O$109,3),"")</f>
        <v/>
      </c>
      <c r="F65" s="126" t="str">
        <f>IF(C65&gt;0,VLOOKUP(C65,Anmeldeformular!$B$10:$O$109,6),"")</f>
        <v/>
      </c>
      <c r="H65" s="118">
        <v>2</v>
      </c>
      <c r="I65" s="120">
        <f t="array" ref="I65">IF(ISERROR(SMALL(IF((Anmeldeformular!$K$10:$K$109=I62)*(Anmeldeformular!$B$10:$B$109&lt;&gt;""),Anmeldeformular!$B$10:$B$109,""),H65)),0,SMALL(IF((Anmeldeformular!$K$10:$K$109=I62)*(Anmeldeformular!$B$10:$B$109&lt;&gt;""),Anmeldeformular!$B$10:$B$109,""),H65))</f>
        <v>0</v>
      </c>
      <c r="J65" s="124" t="str">
        <f>IF(I65&gt;0,VLOOKUP(I65,Anmeldeformular!$B$10:$O$109,2),"")</f>
        <v/>
      </c>
      <c r="K65" s="125" t="str">
        <f>IF(I65&gt;0,VLOOKUP(I65,Anmeldeformular!$B$10:$O$109,3),"")</f>
        <v/>
      </c>
      <c r="L65" s="126" t="str">
        <f>IF(I65&gt;0,VLOOKUP(I65,Anmeldeformular!$B$10:$O$109,6),"")</f>
        <v/>
      </c>
    </row>
    <row r="66" spans="2:12" ht="15.75" thickTop="1" x14ac:dyDescent="0.25"/>
  </sheetData>
  <sheetProtection algorithmName="SHA-512" hashValue="KlQ6S6OY73WXg0m0YM1DzeQSQ9RrthXj2tT6kIbNQEBDAXQt+9NophV+rnpYxRcUcy/2MYVoMnK8K5at+wTWDQ==" saltValue="Nu1ljkykY4LGczCaytIVqg==" spinCount="100000" sheet="1" selectLockedCells="1"/>
  <mergeCells count="27">
    <mergeCell ref="D12:F12"/>
    <mergeCell ref="J12:L12"/>
    <mergeCell ref="B2:L2"/>
    <mergeCell ref="B3:L3"/>
    <mergeCell ref="D17:F17"/>
    <mergeCell ref="J17:L17"/>
    <mergeCell ref="B5:C5"/>
    <mergeCell ref="D7:F7"/>
    <mergeCell ref="J7:L7"/>
    <mergeCell ref="D22:F22"/>
    <mergeCell ref="J22:L22"/>
    <mergeCell ref="D27:F27"/>
    <mergeCell ref="J27:L27"/>
    <mergeCell ref="D32:F32"/>
    <mergeCell ref="J32:L32"/>
    <mergeCell ref="D37:F37"/>
    <mergeCell ref="J37:L37"/>
    <mergeCell ref="D42:F42"/>
    <mergeCell ref="J42:L42"/>
    <mergeCell ref="D47:F47"/>
    <mergeCell ref="J47:L47"/>
    <mergeCell ref="D52:F52"/>
    <mergeCell ref="J52:L52"/>
    <mergeCell ref="D57:F57"/>
    <mergeCell ref="J57:L57"/>
    <mergeCell ref="D62:F62"/>
    <mergeCell ref="J62:L6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77604-2526-42E0-86D8-DFACC3C8FD9B}">
  <sheetPr codeName="Tabelle6">
    <tabColor theme="9" tint="0.79998168889431442"/>
  </sheetPr>
  <dimension ref="B1:L54"/>
  <sheetViews>
    <sheetView workbookViewId="0">
      <selection activeCell="C8" sqref="C8:F8"/>
    </sheetView>
  </sheetViews>
  <sheetFormatPr baseColWidth="10" defaultRowHeight="15" x14ac:dyDescent="0.25"/>
  <cols>
    <col min="1" max="1" width="11.42578125" style="1"/>
    <col min="2" max="2" width="8.7109375" style="1" customWidth="1"/>
    <col min="3" max="3" width="7.7109375" style="1" customWidth="1"/>
    <col min="4" max="5" width="20.7109375" style="1" customWidth="1"/>
    <col min="6" max="6" width="6.7109375" style="1" customWidth="1"/>
    <col min="7" max="7" width="11.42578125" style="1"/>
    <col min="8" max="8" width="8.7109375" style="1" customWidth="1"/>
    <col min="9" max="9" width="7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2" x14ac:dyDescent="0.25">
      <c r="J1" s="24"/>
      <c r="K1" s="24"/>
      <c r="L1" s="24"/>
    </row>
    <row r="2" spans="2:12" ht="44.25" x14ac:dyDescent="0.25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</row>
    <row r="3" spans="2:12" ht="31.5" x14ac:dyDescent="0.25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</row>
    <row r="4" spans="2:12" ht="31.5" x14ac:dyDescent="0.25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ht="27" x14ac:dyDescent="0.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</row>
    <row r="6" spans="2:12" ht="19.5" thickBot="1" x14ac:dyDescent="0.35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</row>
    <row r="7" spans="2:12" ht="20.25" thickTop="1" thickBot="1" x14ac:dyDescent="0.4">
      <c r="B7" s="350" t="s">
        <v>45</v>
      </c>
      <c r="C7" s="351"/>
      <c r="D7" s="127">
        <v>1</v>
      </c>
      <c r="E7" s="128"/>
      <c r="F7" s="129"/>
      <c r="H7" s="350" t="s">
        <v>45</v>
      </c>
      <c r="I7" s="351"/>
      <c r="J7" s="127">
        <v>2</v>
      </c>
      <c r="K7" s="128"/>
      <c r="L7" s="129"/>
    </row>
    <row r="8" spans="2:12" ht="18.75" thickBot="1" x14ac:dyDescent="0.4">
      <c r="B8" s="145" t="s">
        <v>104</v>
      </c>
      <c r="C8" s="347" t="s">
        <v>106</v>
      </c>
      <c r="D8" s="348"/>
      <c r="E8" s="348"/>
      <c r="F8" s="349"/>
      <c r="H8" s="145" t="s">
        <v>104</v>
      </c>
      <c r="I8" s="347" t="s">
        <v>107</v>
      </c>
      <c r="J8" s="348"/>
      <c r="K8" s="348"/>
      <c r="L8" s="349"/>
    </row>
    <row r="9" spans="2:12" ht="18.75" thickBot="1" x14ac:dyDescent="0.4">
      <c r="B9" s="115" t="s">
        <v>79</v>
      </c>
      <c r="C9" s="148"/>
      <c r="D9" s="149" t="s">
        <v>34</v>
      </c>
      <c r="E9" s="149" t="s">
        <v>105</v>
      </c>
      <c r="F9" s="150" t="s">
        <v>40</v>
      </c>
      <c r="H9" s="115" t="s">
        <v>79</v>
      </c>
      <c r="I9" s="148"/>
      <c r="J9" s="149" t="s">
        <v>34</v>
      </c>
      <c r="K9" s="149" t="s">
        <v>105</v>
      </c>
      <c r="L9" s="150" t="s">
        <v>40</v>
      </c>
    </row>
    <row r="10" spans="2:12" ht="18.75" thickBot="1" x14ac:dyDescent="0.4">
      <c r="B10" s="145">
        <v>1</v>
      </c>
      <c r="C10" s="151">
        <f t="array" ref="C10">IF(ISERROR(SMALL(IF((Anmeldeformular!$L$10:$L$109=D7)*(Anmeldeformular!$B$10:$B$109&lt;&gt;""),Anmeldeformular!$B$10:$B$109,""),B10)),0,SMALL(IF((Anmeldeformular!$L$10:$L$109=D7)*(Anmeldeformular!$B$10:$B$109&lt;&gt;""),Anmeldeformular!$B$10:$B$109,""),B10))</f>
        <v>0</v>
      </c>
      <c r="D10" s="130" t="str">
        <f>IF(C10&gt;0,VLOOKUP(C10,Anmeldeformular!$B$10:$O$109,2),"")</f>
        <v/>
      </c>
      <c r="E10" s="130" t="str">
        <f>IF(C10&gt;0,VLOOKUP(C10,Anmeldeformular!$B$10:$O$109,3),"")</f>
        <v/>
      </c>
      <c r="F10" s="131" t="str">
        <f>IF(C10&gt;0,VLOOKUP(C10,Anmeldeformular!$B$10:$O$109,6),"")</f>
        <v/>
      </c>
      <c r="H10" s="145">
        <v>1</v>
      </c>
      <c r="I10" s="151">
        <f t="array" ref="I10">IF(ISERROR(SMALL(IF((Anmeldeformular!$L$10:$L$109=J7)*(Anmeldeformular!$B$10:$B$109&lt;&gt;""),Anmeldeformular!$B$10:$B$109,""),H10)),0,SMALL(IF((Anmeldeformular!$L$10:$L$109=J7)*(Anmeldeformular!$B$10:$B$109&lt;&gt;""),Anmeldeformular!$B$10:$B$109,""),H10))</f>
        <v>0</v>
      </c>
      <c r="J10" s="130" t="str">
        <f>IF(I10&gt;0,VLOOKUP(I10,Anmeldeformular!$B$10:$O$109,2),"")</f>
        <v/>
      </c>
      <c r="K10" s="130" t="str">
        <f>IF(I10&gt;0,VLOOKUP(I10,Anmeldeformular!$B$10:$O$109,3),"")</f>
        <v/>
      </c>
      <c r="L10" s="131" t="str">
        <f>IF(I10&gt;0,VLOOKUP(I10,Anmeldeformular!$B$10:$O$109,6),"")</f>
        <v/>
      </c>
    </row>
    <row r="11" spans="2:12" ht="18.75" thickBot="1" x14ac:dyDescent="0.4">
      <c r="B11" s="146">
        <v>2</v>
      </c>
      <c r="C11" s="152">
        <f t="array" ref="C11">IF(ISERROR(SMALL(IF((Anmeldeformular!$L$10:$L$109=D7)*(Anmeldeformular!$B$10:$B$109&lt;&gt;""),Anmeldeformular!$B$10:$B$109,""),B11)),0,SMALL(IF((Anmeldeformular!$L$10:$L$109=D7)*(Anmeldeformular!$B$10:$B$109&lt;&gt;""),Anmeldeformular!$B$10:$B$109,""),B11))</f>
        <v>0</v>
      </c>
      <c r="D11" s="132" t="str">
        <f>IF(C11&gt;0,VLOOKUP(C11,Anmeldeformular!$B$10:$O$109,2),"")</f>
        <v/>
      </c>
      <c r="E11" s="132" t="str">
        <f>IF(C11&gt;0,VLOOKUP(C11,Anmeldeformular!$B$10:$O$109,3),"")</f>
        <v/>
      </c>
      <c r="F11" s="133" t="str">
        <f>IF(C11&gt;0,VLOOKUP(C11,Anmeldeformular!$B$10:$O$109,6),"")</f>
        <v/>
      </c>
      <c r="H11" s="146">
        <v>2</v>
      </c>
      <c r="I11" s="152">
        <f t="array" ref="I11">IF(ISERROR(SMALL(IF((Anmeldeformular!$L$10:$L$109=J7)*(Anmeldeformular!$B$10:$B$109&lt;&gt;""),Anmeldeformular!$B$10:$B$109,""),H11)),0,SMALL(IF((Anmeldeformular!$L$10:$L$109=J7)*(Anmeldeformular!$B$10:$B$109&lt;&gt;""),Anmeldeformular!$B$10:$B$109,""),H11))</f>
        <v>0</v>
      </c>
      <c r="J11" s="132" t="str">
        <f>IF(I11&gt;0,VLOOKUP(I11,Anmeldeformular!$B$10:$O$109,2),"")</f>
        <v/>
      </c>
      <c r="K11" s="132" t="str">
        <f>IF(I11&gt;0,VLOOKUP(I11,Anmeldeformular!$B$10:$O$109,3),"")</f>
        <v/>
      </c>
      <c r="L11" s="133" t="str">
        <f>IF(I11&gt;0,VLOOKUP(I11,Anmeldeformular!$B$10:$O$109,6),"")</f>
        <v/>
      </c>
    </row>
    <row r="12" spans="2:12" ht="18.75" thickBot="1" x14ac:dyDescent="0.4">
      <c r="B12" s="146">
        <v>3</v>
      </c>
      <c r="C12" s="152">
        <f t="array" ref="C12">IF(ISERROR(SMALL(IF((Anmeldeformular!$L$10:$L$109=D7)*(Anmeldeformular!$B$10:$B$109&lt;&gt;""),Anmeldeformular!$B$10:$B$109,""),B12)),0,SMALL(IF((Anmeldeformular!$L$10:$L$109=D7)*(Anmeldeformular!$B$10:$B$109&lt;&gt;""),Anmeldeformular!$B$10:$B$109,""),B12))</f>
        <v>0</v>
      </c>
      <c r="D12" s="132" t="str">
        <f>IF(C12&gt;0,VLOOKUP(C12,Anmeldeformular!$B$10:$O$109,2),"")</f>
        <v/>
      </c>
      <c r="E12" s="132" t="str">
        <f>IF(C12&gt;0,VLOOKUP(C12,Anmeldeformular!$B$10:$O$109,3),"")</f>
        <v/>
      </c>
      <c r="F12" s="133" t="str">
        <f>IF(C12&gt;0,VLOOKUP(C12,Anmeldeformular!$B$10:$O$109,6),"")</f>
        <v/>
      </c>
      <c r="H12" s="146">
        <v>3</v>
      </c>
      <c r="I12" s="152">
        <f t="array" ref="I12">IF(ISERROR(SMALL(IF((Anmeldeformular!$L$10:$L$109=J7)*(Anmeldeformular!$B$10:$B$109&lt;&gt;""),Anmeldeformular!$B$10:$B$109,""),H12)),0,SMALL(IF((Anmeldeformular!$L$10:$L$109=J7)*(Anmeldeformular!$B$10:$B$109&lt;&gt;""),Anmeldeformular!$B$10:$B$109,""),H12))</f>
        <v>0</v>
      </c>
      <c r="J12" s="132" t="str">
        <f>IF(I12&gt;0,VLOOKUP(I12,Anmeldeformular!$B$10:$O$109,2),"")</f>
        <v/>
      </c>
      <c r="K12" s="132" t="str">
        <f>IF(I12&gt;0,VLOOKUP(I12,Anmeldeformular!$B$10:$O$109,3),"")</f>
        <v/>
      </c>
      <c r="L12" s="133" t="str">
        <f>IF(I12&gt;0,VLOOKUP(I12,Anmeldeformular!$B$10:$O$109,6),"")</f>
        <v/>
      </c>
    </row>
    <row r="13" spans="2:12" ht="18.75" thickBot="1" x14ac:dyDescent="0.4">
      <c r="B13" s="146">
        <v>4</v>
      </c>
      <c r="C13" s="152">
        <f t="array" ref="C13">IF(ISERROR(SMALL(IF((Anmeldeformular!$L$10:$L$109=D7)*(Anmeldeformular!$B$10:$B$109&lt;&gt;""),Anmeldeformular!$B$10:$B$109,""),B13)),0,SMALL(IF((Anmeldeformular!$L$10:$L$109=D7)*(Anmeldeformular!$B$10:$B$109&lt;&gt;""),Anmeldeformular!$B$10:$B$109,""),B13))</f>
        <v>0</v>
      </c>
      <c r="D13" s="132" t="str">
        <f>IF(C13&gt;0,VLOOKUP(C13,Anmeldeformular!$B$10:$O$109,2),"")</f>
        <v/>
      </c>
      <c r="E13" s="132" t="str">
        <f>IF(C13&gt;0,VLOOKUP(C13,Anmeldeformular!$B$10:$O$109,3),"")</f>
        <v/>
      </c>
      <c r="F13" s="133" t="str">
        <f>IF(C13&gt;0,VLOOKUP(C13,Anmeldeformular!$B$10:$O$109,6),"")</f>
        <v/>
      </c>
      <c r="H13" s="146">
        <v>4</v>
      </c>
      <c r="I13" s="152">
        <f t="array" ref="I13">IF(ISERROR(SMALL(IF((Anmeldeformular!$L$10:$L$109=J7)*(Anmeldeformular!$B$10:$B$109&lt;&gt;""),Anmeldeformular!$B$10:$B$109,""),H13)),0,SMALL(IF((Anmeldeformular!$L$10:$L$109=J7)*(Anmeldeformular!$B$10:$B$109&lt;&gt;""),Anmeldeformular!$B$10:$B$109,""),H13))</f>
        <v>0</v>
      </c>
      <c r="J13" s="132" t="str">
        <f>IF(I13&gt;0,VLOOKUP(I13,Anmeldeformular!$B$10:$O$109,2),"")</f>
        <v/>
      </c>
      <c r="K13" s="132" t="str">
        <f>IF(I13&gt;0,VLOOKUP(I13,Anmeldeformular!$B$10:$O$109,3),"")</f>
        <v/>
      </c>
      <c r="L13" s="133" t="str">
        <f>IF(I13&gt;0,VLOOKUP(I13,Anmeldeformular!$B$10:$O$109,6),"")</f>
        <v/>
      </c>
    </row>
    <row r="14" spans="2:12" ht="18.75" thickBot="1" x14ac:dyDescent="0.4">
      <c r="B14" s="146">
        <v>5</v>
      </c>
      <c r="C14" s="152">
        <f t="array" ref="C14">IF(ISERROR(SMALL(IF((Anmeldeformular!$L$10:$L$109=D7)*(Anmeldeformular!$B$10:$B$109&lt;&gt;""),Anmeldeformular!$B$10:$B$109,""),B14)),0,SMALL(IF((Anmeldeformular!$L$10:$L$109=D7)*(Anmeldeformular!$B$10:$B$109&lt;&gt;""),Anmeldeformular!$B$10:$B$109,""),B14))</f>
        <v>0</v>
      </c>
      <c r="D14" s="132" t="str">
        <f>IF(C14&gt;0,VLOOKUP(C14,Anmeldeformular!$B$10:$O$109,2),"")</f>
        <v/>
      </c>
      <c r="E14" s="132" t="str">
        <f>IF(C14&gt;0,VLOOKUP(C14,Anmeldeformular!$B$10:$O$109,3),"")</f>
        <v/>
      </c>
      <c r="F14" s="133" t="str">
        <f>IF(C14&gt;0,VLOOKUP(C14,Anmeldeformular!$B$10:$O$109,6),"")</f>
        <v/>
      </c>
      <c r="H14" s="146">
        <v>5</v>
      </c>
      <c r="I14" s="152">
        <f t="array" ref="I14">IF(ISERROR(SMALL(IF((Anmeldeformular!$L$10:$L$109=J7)*(Anmeldeformular!$B$10:$B$109&lt;&gt;""),Anmeldeformular!$B$10:$B$109,""),H14)),0,SMALL(IF((Anmeldeformular!$L$10:$L$109=J7)*(Anmeldeformular!$B$10:$B$109&lt;&gt;""),Anmeldeformular!$B$10:$B$109,""),H14))</f>
        <v>0</v>
      </c>
      <c r="J14" s="132" t="str">
        <f>IF(I14&gt;0,VLOOKUP(I14,Anmeldeformular!$B$10:$O$109,2),"")</f>
        <v/>
      </c>
      <c r="K14" s="132" t="str">
        <f>IF(I14&gt;0,VLOOKUP(I14,Anmeldeformular!$B$10:$O$109,3),"")</f>
        <v/>
      </c>
      <c r="L14" s="133" t="str">
        <f>IF(I14&gt;0,VLOOKUP(I14,Anmeldeformular!$B$10:$O$109,6),"")</f>
        <v/>
      </c>
    </row>
    <row r="15" spans="2:12" ht="18.75" thickBot="1" x14ac:dyDescent="0.4">
      <c r="B15" s="146">
        <v>6</v>
      </c>
      <c r="C15" s="152">
        <f t="array" ref="C15">IF(ISERROR(SMALL(IF((Anmeldeformular!$L$10:$L$109=D7)*(Anmeldeformular!$B$10:$B$109&lt;&gt;""),Anmeldeformular!$B$10:$B$109,""),B15)),0,SMALL(IF((Anmeldeformular!$L$10:$L$109=D7)*(Anmeldeformular!$B$10:$B$109&lt;&gt;""),Anmeldeformular!$B$10:$B$109,""),B15))</f>
        <v>0</v>
      </c>
      <c r="D15" s="132" t="str">
        <f>IF(C15&gt;0,VLOOKUP(C15,Anmeldeformular!$B$10:$O$109,2),"")</f>
        <v/>
      </c>
      <c r="E15" s="132" t="str">
        <f>IF(C15&gt;0,VLOOKUP(C15,Anmeldeformular!$B$10:$O$109,3),"")</f>
        <v/>
      </c>
      <c r="F15" s="133" t="str">
        <f>IF(C15&gt;0,VLOOKUP(C15,Anmeldeformular!$B$10:$O$109,6),"")</f>
        <v/>
      </c>
      <c r="H15" s="146">
        <v>6</v>
      </c>
      <c r="I15" s="152">
        <f t="array" ref="I15">IF(ISERROR(SMALL(IF((Anmeldeformular!$L$10:$L$109=J7)*(Anmeldeformular!$B$10:$B$109&lt;&gt;""),Anmeldeformular!$B$10:$B$109,""),H15)),0,SMALL(IF((Anmeldeformular!$L$10:$L$109=J7)*(Anmeldeformular!$B$10:$B$109&lt;&gt;""),Anmeldeformular!$B$10:$B$109,""),H15))</f>
        <v>0</v>
      </c>
      <c r="J15" s="132" t="str">
        <f>IF(I15&gt;0,VLOOKUP(I15,Anmeldeformular!$B$10:$O$109,2),"")</f>
        <v/>
      </c>
      <c r="K15" s="132" t="str">
        <f>IF(I15&gt;0,VLOOKUP(I15,Anmeldeformular!$B$10:$O$109,3),"")</f>
        <v/>
      </c>
      <c r="L15" s="133" t="str">
        <f>IF(I15&gt;0,VLOOKUP(I15,Anmeldeformular!$B$10:$O$109,6),"")</f>
        <v/>
      </c>
    </row>
    <row r="16" spans="2:12" ht="18.75" thickBot="1" x14ac:dyDescent="0.4">
      <c r="B16" s="146">
        <v>7</v>
      </c>
      <c r="C16" s="152">
        <f t="array" ref="C16">IF(ISERROR(SMALL(IF((Anmeldeformular!$L$10:$L$109=D7)*(Anmeldeformular!$B$10:$B$109&lt;&gt;""),Anmeldeformular!$B$10:$B$109,""),B16)),0,SMALL(IF((Anmeldeformular!$L$10:$L$109=D7)*(Anmeldeformular!$B$10:$B$109&lt;&gt;""),Anmeldeformular!$B$10:$B$109,""),B16))</f>
        <v>0</v>
      </c>
      <c r="D16" s="132" t="str">
        <f>IF(C16&gt;0,VLOOKUP(C16,Anmeldeformular!$B$10:$O$109,2),"")</f>
        <v/>
      </c>
      <c r="E16" s="132" t="str">
        <f>IF(C16&gt;0,VLOOKUP(C16,Anmeldeformular!$B$10:$O$109,3),"")</f>
        <v/>
      </c>
      <c r="F16" s="133" t="str">
        <f>IF(C16&gt;0,VLOOKUP(C16,Anmeldeformular!$B$10:$O$109,6),"")</f>
        <v/>
      </c>
      <c r="H16" s="146">
        <v>7</v>
      </c>
      <c r="I16" s="152">
        <f t="array" ref="I16">IF(ISERROR(SMALL(IF((Anmeldeformular!$L$10:$L$109=J7)*(Anmeldeformular!$B$10:$B$109&lt;&gt;""),Anmeldeformular!$B$10:$B$109,""),H16)),0,SMALL(IF((Anmeldeformular!$L$10:$L$109=J7)*(Anmeldeformular!$B$10:$B$109&lt;&gt;""),Anmeldeformular!$B$10:$B$109,""),H16))</f>
        <v>0</v>
      </c>
      <c r="J16" s="132" t="str">
        <f>IF(I16&gt;0,VLOOKUP(I16,Anmeldeformular!$B$10:$O$109,2),"")</f>
        <v/>
      </c>
      <c r="K16" s="132" t="str">
        <f>IF(I16&gt;0,VLOOKUP(I16,Anmeldeformular!$B$10:$O$109,3),"")</f>
        <v/>
      </c>
      <c r="L16" s="133" t="str">
        <f>IF(I16&gt;0,VLOOKUP(I16,Anmeldeformular!$B$10:$O$109,6),"")</f>
        <v/>
      </c>
    </row>
    <row r="17" spans="2:12" ht="18.75" thickBot="1" x14ac:dyDescent="0.4">
      <c r="B17" s="118">
        <v>8</v>
      </c>
      <c r="C17" s="155">
        <f t="array" ref="C17">IF(ISERROR(SMALL(IF((Anmeldeformular!$L$10:$L$109=D7)*(Anmeldeformular!$B$10:$B$109&lt;&gt;""),Anmeldeformular!$B$10:$B$109,""),B17)),0,SMALL(IF((Anmeldeformular!$L$10:$L$109=D7)*(Anmeldeformular!$B$10:$B$109&lt;&gt;""),Anmeldeformular!$B$10:$B$109,""),B17))</f>
        <v>0</v>
      </c>
      <c r="D17" s="134" t="str">
        <f>IF(C17&gt;0,VLOOKUP(C17,Anmeldeformular!$B$10:$O$109,2),"")</f>
        <v/>
      </c>
      <c r="E17" s="134" t="str">
        <f>IF(C17&gt;0,VLOOKUP(C17,Anmeldeformular!$B$10:$O$109,3),"")</f>
        <v/>
      </c>
      <c r="F17" s="135" t="str">
        <f>IF(C17&gt;0,VLOOKUP(C17,Anmeldeformular!$B$10:$O$109,6),"")</f>
        <v/>
      </c>
      <c r="H17" s="118">
        <v>8</v>
      </c>
      <c r="I17" s="155">
        <f t="array" ref="I17">IF(ISERROR(SMALL(IF((Anmeldeformular!$L$10:$L$109=J7)*(Anmeldeformular!$B$10:$B$109&lt;&gt;""),Anmeldeformular!$B$10:$B$109,""),H17)),0,SMALL(IF((Anmeldeformular!$L$10:$L$109=J7)*(Anmeldeformular!$B$10:$B$109&lt;&gt;""),Anmeldeformular!$B$10:$B$109,""),H17))</f>
        <v>0</v>
      </c>
      <c r="J17" s="134" t="str">
        <f>IF(I17&gt;0,VLOOKUP(I17,Anmeldeformular!$B$10:$O$109,2),"")</f>
        <v/>
      </c>
      <c r="K17" s="134" t="str">
        <f>IF(I17&gt;0,VLOOKUP(I17,Anmeldeformular!$B$10:$O$109,3),"")</f>
        <v/>
      </c>
      <c r="L17" s="135" t="str">
        <f>IF(I17&gt;0,VLOOKUP(I17,Anmeldeformular!$B$10:$O$109,6),"")</f>
        <v/>
      </c>
    </row>
    <row r="18" spans="2:12" ht="16.5" thickTop="1" thickBot="1" x14ac:dyDescent="0.3"/>
    <row r="19" spans="2:12" ht="20.25" thickTop="1" thickBot="1" x14ac:dyDescent="0.4">
      <c r="B19" s="350" t="s">
        <v>45</v>
      </c>
      <c r="C19" s="351"/>
      <c r="D19" s="127">
        <v>3</v>
      </c>
      <c r="E19" s="128"/>
      <c r="F19" s="129"/>
      <c r="H19" s="350" t="s">
        <v>45</v>
      </c>
      <c r="I19" s="351"/>
      <c r="J19" s="127">
        <v>4</v>
      </c>
      <c r="K19" s="128"/>
      <c r="L19" s="129"/>
    </row>
    <row r="20" spans="2:12" ht="18.75" thickBot="1" x14ac:dyDescent="0.4">
      <c r="B20" s="145" t="s">
        <v>104</v>
      </c>
      <c r="C20" s="347" t="s">
        <v>108</v>
      </c>
      <c r="D20" s="348"/>
      <c r="E20" s="348"/>
      <c r="F20" s="349"/>
      <c r="H20" s="145" t="s">
        <v>104</v>
      </c>
      <c r="I20" s="347" t="s">
        <v>109</v>
      </c>
      <c r="J20" s="348"/>
      <c r="K20" s="348"/>
      <c r="L20" s="349"/>
    </row>
    <row r="21" spans="2:12" ht="18.75" thickBot="1" x14ac:dyDescent="0.4">
      <c r="B21" s="115" t="s">
        <v>79</v>
      </c>
      <c r="C21" s="148"/>
      <c r="D21" s="149" t="s">
        <v>34</v>
      </c>
      <c r="E21" s="149" t="s">
        <v>105</v>
      </c>
      <c r="F21" s="150" t="s">
        <v>40</v>
      </c>
      <c r="H21" s="115" t="s">
        <v>79</v>
      </c>
      <c r="I21" s="148"/>
      <c r="J21" s="149" t="s">
        <v>34</v>
      </c>
      <c r="K21" s="149" t="s">
        <v>105</v>
      </c>
      <c r="L21" s="150" t="s">
        <v>40</v>
      </c>
    </row>
    <row r="22" spans="2:12" ht="18.75" thickBot="1" x14ac:dyDescent="0.4">
      <c r="B22" s="145">
        <v>1</v>
      </c>
      <c r="C22" s="151">
        <f t="array" ref="C22">IF(ISERROR(SMALL(IF((Anmeldeformular!$L$10:$L$109=D19)*(Anmeldeformular!$B$10:$B$109&lt;&gt;""),Anmeldeformular!$B$10:$B$109,""),B22)),0,SMALL(IF((Anmeldeformular!$L$10:$L$109=D19)*(Anmeldeformular!$B$10:$B$109&lt;&gt;""),Anmeldeformular!$B$10:$B$109,""),B22))</f>
        <v>0</v>
      </c>
      <c r="D22" s="130" t="str">
        <f>IF(C22&gt;0,VLOOKUP(C22,Anmeldeformular!$B$10:$O$109,2),"")</f>
        <v/>
      </c>
      <c r="E22" s="130" t="str">
        <f>IF(C22&gt;0,VLOOKUP(C22,Anmeldeformular!$B$10:$O$109,3),"")</f>
        <v/>
      </c>
      <c r="F22" s="131" t="str">
        <f>IF(C22&gt;0,VLOOKUP(C22,Anmeldeformular!$B$10:$O$109,6),"")</f>
        <v/>
      </c>
      <c r="H22" s="145">
        <v>1</v>
      </c>
      <c r="I22" s="151">
        <f t="array" ref="I22">IF(ISERROR(SMALL(IF((Anmeldeformular!$L$10:$L$109=J19)*(Anmeldeformular!$B$10:$B$109&lt;&gt;""),Anmeldeformular!$B$10:$B$109,""),H22)),0,SMALL(IF((Anmeldeformular!$L$10:$L$109=J19)*(Anmeldeformular!$B$10:$B$109&lt;&gt;""),Anmeldeformular!$B$10:$B$109,""),H22))</f>
        <v>0</v>
      </c>
      <c r="J22" s="130" t="str">
        <f>IF(I22&gt;0,VLOOKUP(I22,Anmeldeformular!$B$10:$O$109,2),"")</f>
        <v/>
      </c>
      <c r="K22" s="130" t="str">
        <f>IF(I22&gt;0,VLOOKUP(I22,Anmeldeformular!$B$10:$O$109,3),"")</f>
        <v/>
      </c>
      <c r="L22" s="131" t="str">
        <f>IF(I22&gt;0,VLOOKUP(I22,Anmeldeformular!$B$10:$O$109,6),"")</f>
        <v/>
      </c>
    </row>
    <row r="23" spans="2:12" ht="18.75" thickBot="1" x14ac:dyDescent="0.4">
      <c r="B23" s="146">
        <v>2</v>
      </c>
      <c r="C23" s="152">
        <f t="array" ref="C23">IF(ISERROR(SMALL(IF((Anmeldeformular!$L$10:$L$109=D19)*(Anmeldeformular!$B$10:$B$109&lt;&gt;""),Anmeldeformular!$B$10:$B$109,""),B23)),0,SMALL(IF((Anmeldeformular!$L$10:$L$109=D19)*(Anmeldeformular!$B$10:$B$109&lt;&gt;""),Anmeldeformular!$B$10:$B$109,""),B23))</f>
        <v>0</v>
      </c>
      <c r="D23" s="132" t="str">
        <f>IF(C23&gt;0,VLOOKUP(C23,Anmeldeformular!$B$10:$O$109,2),"")</f>
        <v/>
      </c>
      <c r="E23" s="132" t="str">
        <f>IF(C23&gt;0,VLOOKUP(C23,Anmeldeformular!$B$10:$O$109,3),"")</f>
        <v/>
      </c>
      <c r="F23" s="133" t="str">
        <f>IF(C23&gt;0,VLOOKUP(C23,Anmeldeformular!$B$10:$O$109,6),"")</f>
        <v/>
      </c>
      <c r="H23" s="146">
        <v>2</v>
      </c>
      <c r="I23" s="152">
        <f t="array" ref="I23">IF(ISERROR(SMALL(IF((Anmeldeformular!$L$10:$L$109=J19)*(Anmeldeformular!$B$10:$B$109&lt;&gt;""),Anmeldeformular!$B$10:$B$109,""),H23)),0,SMALL(IF((Anmeldeformular!$L$10:$L$109=J19)*(Anmeldeformular!$B$10:$B$109&lt;&gt;""),Anmeldeformular!$B$10:$B$109,""),H23))</f>
        <v>0</v>
      </c>
      <c r="J23" s="132" t="str">
        <f>IF(I23&gt;0,VLOOKUP(I23,Anmeldeformular!$B$10:$O$109,2),"")</f>
        <v/>
      </c>
      <c r="K23" s="132" t="str">
        <f>IF(I23&gt;0,VLOOKUP(I23,Anmeldeformular!$B$10:$O$109,3),"")</f>
        <v/>
      </c>
      <c r="L23" s="133" t="str">
        <f>IF(I23&gt;0,VLOOKUP(I23,Anmeldeformular!$B$10:$O$109,6),"")</f>
        <v/>
      </c>
    </row>
    <row r="24" spans="2:12" ht="18.75" thickBot="1" x14ac:dyDescent="0.4">
      <c r="B24" s="146">
        <v>3</v>
      </c>
      <c r="C24" s="152">
        <f t="array" ref="C24">IF(ISERROR(SMALL(IF((Anmeldeformular!$L$10:$L$109=D19)*(Anmeldeformular!$B$10:$B$109&lt;&gt;""),Anmeldeformular!$B$10:$B$109,""),B24)),0,SMALL(IF((Anmeldeformular!$L$10:$L$109=D19)*(Anmeldeformular!$B$10:$B$109&lt;&gt;""),Anmeldeformular!$B$10:$B$109,""),B24))</f>
        <v>0</v>
      </c>
      <c r="D24" s="132" t="str">
        <f>IF(C24&gt;0,VLOOKUP(C24,Anmeldeformular!$B$10:$O$109,2),"")</f>
        <v/>
      </c>
      <c r="E24" s="132" t="str">
        <f>IF(C24&gt;0,VLOOKUP(C24,Anmeldeformular!$B$10:$O$109,3),"")</f>
        <v/>
      </c>
      <c r="F24" s="133" t="str">
        <f>IF(C24&gt;0,VLOOKUP(C24,Anmeldeformular!$B$10:$O$109,6),"")</f>
        <v/>
      </c>
      <c r="H24" s="146">
        <v>3</v>
      </c>
      <c r="I24" s="152">
        <f t="array" ref="I24">IF(ISERROR(SMALL(IF((Anmeldeformular!$L$10:$L$109=J19)*(Anmeldeformular!$B$10:$B$109&lt;&gt;""),Anmeldeformular!$B$10:$B$109,""),H24)),0,SMALL(IF((Anmeldeformular!$L$10:$L$109=J19)*(Anmeldeformular!$B$10:$B$109&lt;&gt;""),Anmeldeformular!$B$10:$B$109,""),H24))</f>
        <v>0</v>
      </c>
      <c r="J24" s="132" t="str">
        <f>IF(I24&gt;0,VLOOKUP(I24,Anmeldeformular!$B$10:$O$109,2),"")</f>
        <v/>
      </c>
      <c r="K24" s="132" t="str">
        <f>IF(I24&gt;0,VLOOKUP(I24,Anmeldeformular!$B$10:$O$109,3),"")</f>
        <v/>
      </c>
      <c r="L24" s="133" t="str">
        <f>IF(I24&gt;0,VLOOKUP(I24,Anmeldeformular!$B$10:$O$109,6),"")</f>
        <v/>
      </c>
    </row>
    <row r="25" spans="2:12" ht="18.75" thickBot="1" x14ac:dyDescent="0.4">
      <c r="B25" s="146">
        <v>4</v>
      </c>
      <c r="C25" s="152">
        <f t="array" ref="C25">IF(ISERROR(SMALL(IF((Anmeldeformular!$L$10:$L$109=D19)*(Anmeldeformular!$B$10:$B$109&lt;&gt;""),Anmeldeformular!$B$10:$B$109,""),B25)),0,SMALL(IF((Anmeldeformular!$L$10:$L$109=D19)*(Anmeldeformular!$B$10:$B$109&lt;&gt;""),Anmeldeformular!$B$10:$B$109,""),B25))</f>
        <v>0</v>
      </c>
      <c r="D25" s="132" t="str">
        <f>IF(C25&gt;0,VLOOKUP(C25,Anmeldeformular!$B$10:$O$109,2),"")</f>
        <v/>
      </c>
      <c r="E25" s="132" t="str">
        <f>IF(C25&gt;0,VLOOKUP(C25,Anmeldeformular!$B$10:$O$109,3),"")</f>
        <v/>
      </c>
      <c r="F25" s="133" t="str">
        <f>IF(C25&gt;0,VLOOKUP(C25,Anmeldeformular!$B$10:$O$109,6),"")</f>
        <v/>
      </c>
      <c r="H25" s="146">
        <v>4</v>
      </c>
      <c r="I25" s="152">
        <f t="array" ref="I25">IF(ISERROR(SMALL(IF((Anmeldeformular!$L$10:$L$109=J19)*(Anmeldeformular!$B$10:$B$109&lt;&gt;""),Anmeldeformular!$B$10:$B$109,""),H25)),0,SMALL(IF((Anmeldeformular!$L$10:$L$109=J19)*(Anmeldeformular!$B$10:$B$109&lt;&gt;""),Anmeldeformular!$B$10:$B$109,""),H25))</f>
        <v>0</v>
      </c>
      <c r="J25" s="132" t="str">
        <f>IF(I25&gt;0,VLOOKUP(I25,Anmeldeformular!$B$10:$O$109,2),"")</f>
        <v/>
      </c>
      <c r="K25" s="132" t="str">
        <f>IF(I25&gt;0,VLOOKUP(I25,Anmeldeformular!$B$10:$O$109,3),"")</f>
        <v/>
      </c>
      <c r="L25" s="133" t="str">
        <f>IF(I25&gt;0,VLOOKUP(I25,Anmeldeformular!$B$10:$O$109,6),"")</f>
        <v/>
      </c>
    </row>
    <row r="26" spans="2:12" ht="18.75" thickBot="1" x14ac:dyDescent="0.4">
      <c r="B26" s="146">
        <v>5</v>
      </c>
      <c r="C26" s="152">
        <f t="array" ref="C26">IF(ISERROR(SMALL(IF((Anmeldeformular!$L$10:$L$109=D19)*(Anmeldeformular!$B$10:$B$109&lt;&gt;""),Anmeldeformular!$B$10:$B$109,""),B26)),0,SMALL(IF((Anmeldeformular!$L$10:$L$109=D19)*(Anmeldeformular!$B$10:$B$109&lt;&gt;""),Anmeldeformular!$B$10:$B$109,""),B26))</f>
        <v>0</v>
      </c>
      <c r="D26" s="132" t="str">
        <f>IF(C26&gt;0,VLOOKUP(C26,Anmeldeformular!$B$10:$O$109,2),"")</f>
        <v/>
      </c>
      <c r="E26" s="132" t="str">
        <f>IF(C26&gt;0,VLOOKUP(C26,Anmeldeformular!$B$10:$O$109,3),"")</f>
        <v/>
      </c>
      <c r="F26" s="133" t="str">
        <f>IF(C26&gt;0,VLOOKUP(C26,Anmeldeformular!$B$10:$O$109,6),"")</f>
        <v/>
      </c>
      <c r="H26" s="146">
        <v>5</v>
      </c>
      <c r="I26" s="152">
        <f t="array" ref="I26">IF(ISERROR(SMALL(IF((Anmeldeformular!$L$10:$L$109=J19)*(Anmeldeformular!$B$10:$B$109&lt;&gt;""),Anmeldeformular!$B$10:$B$109,""),H26)),0,SMALL(IF((Anmeldeformular!$L$10:$L$109=J19)*(Anmeldeformular!$B$10:$B$109&lt;&gt;""),Anmeldeformular!$B$10:$B$109,""),H26))</f>
        <v>0</v>
      </c>
      <c r="J26" s="132" t="str">
        <f>IF(I26&gt;0,VLOOKUP(I26,Anmeldeformular!$B$10:$O$109,2),"")</f>
        <v/>
      </c>
      <c r="K26" s="132" t="str">
        <f>IF(I26&gt;0,VLOOKUP(I26,Anmeldeformular!$B$10:$O$109,3),"")</f>
        <v/>
      </c>
      <c r="L26" s="133" t="str">
        <f>IF(I26&gt;0,VLOOKUP(I26,Anmeldeformular!$B$10:$O$109,6),"")</f>
        <v/>
      </c>
    </row>
    <row r="27" spans="2:12" ht="18.75" thickBot="1" x14ac:dyDescent="0.4">
      <c r="B27" s="146">
        <v>6</v>
      </c>
      <c r="C27" s="152">
        <f t="array" ref="C27">IF(ISERROR(SMALL(IF((Anmeldeformular!$L$10:$L$109=D19)*(Anmeldeformular!$B$10:$B$109&lt;&gt;""),Anmeldeformular!$B$10:$B$109,""),B27)),0,SMALL(IF((Anmeldeformular!$L$10:$L$109=D19)*(Anmeldeformular!$B$10:$B$109&lt;&gt;""),Anmeldeformular!$B$10:$B$109,""),B27))</f>
        <v>0</v>
      </c>
      <c r="D27" s="132" t="str">
        <f>IF(C27&gt;0,VLOOKUP(C27,Anmeldeformular!$B$10:$O$109,2),"")</f>
        <v/>
      </c>
      <c r="E27" s="132" t="str">
        <f>IF(C27&gt;0,VLOOKUP(C27,Anmeldeformular!$B$10:$O$109,3),"")</f>
        <v/>
      </c>
      <c r="F27" s="133" t="str">
        <f>IF(C27&gt;0,VLOOKUP(C27,Anmeldeformular!$B$10:$O$109,6),"")</f>
        <v/>
      </c>
      <c r="H27" s="146">
        <v>6</v>
      </c>
      <c r="I27" s="152">
        <f t="array" ref="I27">IF(ISERROR(SMALL(IF((Anmeldeformular!$L$10:$L$109=J19)*(Anmeldeformular!$B$10:$B$109&lt;&gt;""),Anmeldeformular!$B$10:$B$109,""),H27)),0,SMALL(IF((Anmeldeformular!$L$10:$L$109=J19)*(Anmeldeformular!$B$10:$B$109&lt;&gt;""),Anmeldeformular!$B$10:$B$109,""),H27))</f>
        <v>0</v>
      </c>
      <c r="J27" s="132" t="str">
        <f>IF(I27&gt;0,VLOOKUP(I27,Anmeldeformular!$B$10:$O$109,2),"")</f>
        <v/>
      </c>
      <c r="K27" s="132" t="str">
        <f>IF(I27&gt;0,VLOOKUP(I27,Anmeldeformular!$B$10:$O$109,3),"")</f>
        <v/>
      </c>
      <c r="L27" s="133" t="str">
        <f>IF(I27&gt;0,VLOOKUP(I27,Anmeldeformular!$B$10:$O$109,6),"")</f>
        <v/>
      </c>
    </row>
    <row r="28" spans="2:12" ht="18.75" thickBot="1" x14ac:dyDescent="0.4">
      <c r="B28" s="146">
        <v>7</v>
      </c>
      <c r="C28" s="152">
        <f t="array" ref="C28">IF(ISERROR(SMALL(IF((Anmeldeformular!$L$10:$L$109=D19)*(Anmeldeformular!$B$10:$B$109&lt;&gt;""),Anmeldeformular!$B$10:$B$109,""),B28)),0,SMALL(IF((Anmeldeformular!$L$10:$L$109=D19)*(Anmeldeformular!$B$10:$B$109&lt;&gt;""),Anmeldeformular!$B$10:$B$109,""),B28))</f>
        <v>0</v>
      </c>
      <c r="D28" s="132" t="str">
        <f>IF(C28&gt;0,VLOOKUP(C28,Anmeldeformular!$B$10:$O$109,2),"")</f>
        <v/>
      </c>
      <c r="E28" s="132" t="str">
        <f>IF(C28&gt;0,VLOOKUP(C28,Anmeldeformular!$B$10:$O$109,3),"")</f>
        <v/>
      </c>
      <c r="F28" s="133" t="str">
        <f>IF(C28&gt;0,VLOOKUP(C28,Anmeldeformular!$B$10:$O$109,6),"")</f>
        <v/>
      </c>
      <c r="H28" s="146">
        <v>7</v>
      </c>
      <c r="I28" s="152">
        <f t="array" ref="I28">IF(ISERROR(SMALL(IF((Anmeldeformular!$L$10:$L$109=J19)*(Anmeldeformular!$B$10:$B$109&lt;&gt;""),Anmeldeformular!$B$10:$B$109,""),H28)),0,SMALL(IF((Anmeldeformular!$L$10:$L$109=J19)*(Anmeldeformular!$B$10:$B$109&lt;&gt;""),Anmeldeformular!$B$10:$B$109,""),H28))</f>
        <v>0</v>
      </c>
      <c r="J28" s="132" t="str">
        <f>IF(I28&gt;0,VLOOKUP(I28,Anmeldeformular!$B$10:$O$109,2),"")</f>
        <v/>
      </c>
      <c r="K28" s="132" t="str">
        <f>IF(I28&gt;0,VLOOKUP(I28,Anmeldeformular!$B$10:$O$109,3),"")</f>
        <v/>
      </c>
      <c r="L28" s="133" t="str">
        <f>IF(I28&gt;0,VLOOKUP(I28,Anmeldeformular!$B$10:$O$109,6),"")</f>
        <v/>
      </c>
    </row>
    <row r="29" spans="2:12" ht="18.75" thickBot="1" x14ac:dyDescent="0.4">
      <c r="B29" s="118">
        <v>8</v>
      </c>
      <c r="C29" s="155">
        <f t="array" ref="C29">IF(ISERROR(SMALL(IF((Anmeldeformular!$L$10:$L$109=D19)*(Anmeldeformular!$B$10:$B$109&lt;&gt;""),Anmeldeformular!$B$10:$B$109,""),B29)),0,SMALL(IF((Anmeldeformular!$L$10:$L$109=D19)*(Anmeldeformular!$B$10:$B$109&lt;&gt;""),Anmeldeformular!$B$10:$B$109,""),B29))</f>
        <v>0</v>
      </c>
      <c r="D29" s="134" t="str">
        <f>IF(C29&gt;0,VLOOKUP(C29,Anmeldeformular!$B$10:$O$109,2),"")</f>
        <v/>
      </c>
      <c r="E29" s="134" t="str">
        <f>IF(C29&gt;0,VLOOKUP(C29,Anmeldeformular!$B$10:$O$109,3),"")</f>
        <v/>
      </c>
      <c r="F29" s="135" t="str">
        <f>IF(C29&gt;0,VLOOKUP(C29,Anmeldeformular!$B$10:$O$109,6),"")</f>
        <v/>
      </c>
      <c r="H29" s="118">
        <v>8</v>
      </c>
      <c r="I29" s="155">
        <f t="array" ref="I29">IF(ISERROR(SMALL(IF((Anmeldeformular!$L$10:$L$109=J19)*(Anmeldeformular!$B$10:$B$109&lt;&gt;""),Anmeldeformular!$B$10:$B$109,""),H29)),0,SMALL(IF((Anmeldeformular!$L$10:$L$109=J19)*(Anmeldeformular!$B$10:$B$109&lt;&gt;""),Anmeldeformular!$B$10:$B$109,""),H29))</f>
        <v>0</v>
      </c>
      <c r="J29" s="134" t="str">
        <f>IF(I29&gt;0,VLOOKUP(I29,Anmeldeformular!$B$10:$O$109,2),"")</f>
        <v/>
      </c>
      <c r="K29" s="134" t="str">
        <f>IF(I29&gt;0,VLOOKUP(I29,Anmeldeformular!$B$10:$O$109,3),"")</f>
        <v/>
      </c>
      <c r="L29" s="135" t="str">
        <f>IF(I29&gt;0,VLOOKUP(I29,Anmeldeformular!$B$10:$O$109,6),"")</f>
        <v/>
      </c>
    </row>
    <row r="30" spans="2:12" ht="16.5" thickTop="1" thickBot="1" x14ac:dyDescent="0.3"/>
    <row r="31" spans="2:12" ht="20.25" thickTop="1" thickBot="1" x14ac:dyDescent="0.4">
      <c r="B31" s="350" t="s">
        <v>45</v>
      </c>
      <c r="C31" s="351"/>
      <c r="D31" s="127">
        <v>5</v>
      </c>
      <c r="E31" s="128"/>
      <c r="F31" s="129"/>
      <c r="H31" s="350" t="s">
        <v>45</v>
      </c>
      <c r="I31" s="351"/>
      <c r="J31" s="127">
        <v>6</v>
      </c>
      <c r="K31" s="128"/>
      <c r="L31" s="129"/>
    </row>
    <row r="32" spans="2:12" ht="18.75" thickBot="1" x14ac:dyDescent="0.4">
      <c r="B32" s="145" t="s">
        <v>104</v>
      </c>
      <c r="C32" s="347" t="s">
        <v>111</v>
      </c>
      <c r="D32" s="348"/>
      <c r="E32" s="348"/>
      <c r="F32" s="349"/>
      <c r="H32" s="145" t="s">
        <v>104</v>
      </c>
      <c r="I32" s="347" t="s">
        <v>110</v>
      </c>
      <c r="J32" s="348"/>
      <c r="K32" s="348"/>
      <c r="L32" s="349"/>
    </row>
    <row r="33" spans="2:12" ht="18.75" thickBot="1" x14ac:dyDescent="0.4">
      <c r="B33" s="115" t="s">
        <v>79</v>
      </c>
      <c r="C33" s="148"/>
      <c r="D33" s="149" t="s">
        <v>34</v>
      </c>
      <c r="E33" s="149" t="s">
        <v>105</v>
      </c>
      <c r="F33" s="150" t="s">
        <v>40</v>
      </c>
      <c r="H33" s="115" t="s">
        <v>79</v>
      </c>
      <c r="I33" s="148"/>
      <c r="J33" s="149" t="s">
        <v>34</v>
      </c>
      <c r="K33" s="149" t="s">
        <v>105</v>
      </c>
      <c r="L33" s="150" t="s">
        <v>40</v>
      </c>
    </row>
    <row r="34" spans="2:12" ht="18.75" thickBot="1" x14ac:dyDescent="0.4">
      <c r="B34" s="145">
        <v>1</v>
      </c>
      <c r="C34" s="151">
        <f t="array" ref="C34">IF(ISERROR(SMALL(IF((Anmeldeformular!$L$10:$L$109=D31)*(Anmeldeformular!$B$10:$B$109&lt;&gt;""),Anmeldeformular!$B$10:$B$109,""),B34)),0,SMALL(IF((Anmeldeformular!$L$10:$L$109=D31)*(Anmeldeformular!$B$10:$B$109&lt;&gt;""),Anmeldeformular!$B$10:$B$109,""),B34))</f>
        <v>0</v>
      </c>
      <c r="D34" s="130" t="str">
        <f>IF(C34&gt;0,VLOOKUP(C34,Anmeldeformular!$B$10:$O$109,2),"")</f>
        <v/>
      </c>
      <c r="E34" s="130" t="str">
        <f>IF(C34&gt;0,VLOOKUP(C34,Anmeldeformular!$B$10:$O$109,3),"")</f>
        <v/>
      </c>
      <c r="F34" s="131" t="str">
        <f>IF(C34&gt;0,VLOOKUP(C34,Anmeldeformular!$B$10:$O$109,6),"")</f>
        <v/>
      </c>
      <c r="H34" s="145">
        <v>1</v>
      </c>
      <c r="I34" s="151">
        <f t="array" ref="I34">IF(ISERROR(SMALL(IF((Anmeldeformular!$L$10:$L$109=J31)*(Anmeldeformular!$B$10:$B$109&lt;&gt;""),Anmeldeformular!$B$10:$B$109,""),H34)),0,SMALL(IF((Anmeldeformular!$L$10:$L$109=J31)*(Anmeldeformular!$B$10:$B$109&lt;&gt;""),Anmeldeformular!$B$10:$B$109,""),H34))</f>
        <v>0</v>
      </c>
      <c r="J34" s="130" t="str">
        <f>IF(I34&gt;0,VLOOKUP(I34,Anmeldeformular!$B$10:$O$109,2),"")</f>
        <v/>
      </c>
      <c r="K34" s="130" t="str">
        <f>IF(I34&gt;0,VLOOKUP(I34,Anmeldeformular!$B$10:$O$109,3),"")</f>
        <v/>
      </c>
      <c r="L34" s="131" t="str">
        <f>IF(I34&gt;0,VLOOKUP(I34,Anmeldeformular!$B$10:$O$109,6),"")</f>
        <v/>
      </c>
    </row>
    <row r="35" spans="2:12" ht="18.75" thickBot="1" x14ac:dyDescent="0.4">
      <c r="B35" s="146">
        <v>2</v>
      </c>
      <c r="C35" s="152">
        <f t="array" ref="C35">IF(ISERROR(SMALL(IF((Anmeldeformular!$L$10:$L$109=D31)*(Anmeldeformular!$B$10:$B$109&lt;&gt;""),Anmeldeformular!$B$10:$B$109,""),B35)),0,SMALL(IF((Anmeldeformular!$L$10:$L$109=D31)*(Anmeldeformular!$B$10:$B$109&lt;&gt;""),Anmeldeformular!$B$10:$B$109,""),B35))</f>
        <v>0</v>
      </c>
      <c r="D35" s="132" t="str">
        <f>IF(C35&gt;0,VLOOKUP(C35,Anmeldeformular!$B$10:$O$109,2),"")</f>
        <v/>
      </c>
      <c r="E35" s="132" t="str">
        <f>IF(C35&gt;0,VLOOKUP(C35,Anmeldeformular!$B$10:$O$109,3),"")</f>
        <v/>
      </c>
      <c r="F35" s="133" t="str">
        <f>IF(C35&gt;0,VLOOKUP(C35,Anmeldeformular!$B$10:$O$109,6),"")</f>
        <v/>
      </c>
      <c r="H35" s="146">
        <v>2</v>
      </c>
      <c r="I35" s="152">
        <f t="array" ref="I35">IF(ISERROR(SMALL(IF((Anmeldeformular!$L$10:$L$109=J31)*(Anmeldeformular!$B$10:$B$109&lt;&gt;""),Anmeldeformular!$B$10:$B$109,""),H35)),0,SMALL(IF((Anmeldeformular!$L$10:$L$109=J31)*(Anmeldeformular!$B$10:$B$109&lt;&gt;""),Anmeldeformular!$B$10:$B$109,""),H35))</f>
        <v>0</v>
      </c>
      <c r="J35" s="132" t="str">
        <f>IF(I35&gt;0,VLOOKUP(I35,Anmeldeformular!$B$10:$O$109,2),"")</f>
        <v/>
      </c>
      <c r="K35" s="132" t="str">
        <f>IF(I35&gt;0,VLOOKUP(I35,Anmeldeformular!$B$10:$O$109,3),"")</f>
        <v/>
      </c>
      <c r="L35" s="133" t="str">
        <f>IF(I35&gt;0,VLOOKUP(I35,Anmeldeformular!$B$10:$O$109,6),"")</f>
        <v/>
      </c>
    </row>
    <row r="36" spans="2:12" ht="18.75" thickBot="1" x14ac:dyDescent="0.4">
      <c r="B36" s="146">
        <v>3</v>
      </c>
      <c r="C36" s="152">
        <f t="array" ref="C36">IF(ISERROR(SMALL(IF((Anmeldeformular!$L$10:$L$109=D31)*(Anmeldeformular!$B$10:$B$109&lt;&gt;""),Anmeldeformular!$B$10:$B$109,""),B36)),0,SMALL(IF((Anmeldeformular!$L$10:$L$109=D31)*(Anmeldeformular!$B$10:$B$109&lt;&gt;""),Anmeldeformular!$B$10:$B$109,""),B36))</f>
        <v>0</v>
      </c>
      <c r="D36" s="132" t="str">
        <f>IF(C36&gt;0,VLOOKUP(C36,Anmeldeformular!$B$10:$O$109,2),"")</f>
        <v/>
      </c>
      <c r="E36" s="132" t="str">
        <f>IF(C36&gt;0,VLOOKUP(C36,Anmeldeformular!$B$10:$O$109,3),"")</f>
        <v/>
      </c>
      <c r="F36" s="133" t="str">
        <f>IF(C36&gt;0,VLOOKUP(C36,Anmeldeformular!$B$10:$O$109,6),"")</f>
        <v/>
      </c>
      <c r="H36" s="146">
        <v>3</v>
      </c>
      <c r="I36" s="152">
        <f t="array" ref="I36">IF(ISERROR(SMALL(IF((Anmeldeformular!$L$10:$L$109=J31)*(Anmeldeformular!$B$10:$B$109&lt;&gt;""),Anmeldeformular!$B$10:$B$109,""),H36)),0,SMALL(IF((Anmeldeformular!$L$10:$L$109=J31)*(Anmeldeformular!$B$10:$B$109&lt;&gt;""),Anmeldeformular!$B$10:$B$109,""),H36))</f>
        <v>0</v>
      </c>
      <c r="J36" s="132" t="str">
        <f>IF(I36&gt;0,VLOOKUP(I36,Anmeldeformular!$B$10:$O$109,2),"")</f>
        <v/>
      </c>
      <c r="K36" s="132" t="str">
        <f>IF(I36&gt;0,VLOOKUP(I36,Anmeldeformular!$B$10:$O$109,3),"")</f>
        <v/>
      </c>
      <c r="L36" s="133" t="str">
        <f>IF(I36&gt;0,VLOOKUP(I36,Anmeldeformular!$B$10:$O$109,6),"")</f>
        <v/>
      </c>
    </row>
    <row r="37" spans="2:12" ht="18.75" thickBot="1" x14ac:dyDescent="0.4">
      <c r="B37" s="146">
        <v>4</v>
      </c>
      <c r="C37" s="152">
        <f t="array" ref="C37">IF(ISERROR(SMALL(IF((Anmeldeformular!$L$10:$L$109=D31)*(Anmeldeformular!$B$10:$B$109&lt;&gt;""),Anmeldeformular!$B$10:$B$109,""),B37)),0,SMALL(IF((Anmeldeformular!$L$10:$L$109=D31)*(Anmeldeformular!$B$10:$B$109&lt;&gt;""),Anmeldeformular!$B$10:$B$109,""),B37))</f>
        <v>0</v>
      </c>
      <c r="D37" s="132" t="str">
        <f>IF(C37&gt;0,VLOOKUP(C37,Anmeldeformular!$B$10:$O$109,2),"")</f>
        <v/>
      </c>
      <c r="E37" s="132" t="str">
        <f>IF(C37&gt;0,VLOOKUP(C37,Anmeldeformular!$B$10:$O$109,3),"")</f>
        <v/>
      </c>
      <c r="F37" s="133" t="str">
        <f>IF(C37&gt;0,VLOOKUP(C37,Anmeldeformular!$B$10:$O$109,6),"")</f>
        <v/>
      </c>
      <c r="H37" s="146">
        <v>4</v>
      </c>
      <c r="I37" s="152">
        <f t="array" ref="I37">IF(ISERROR(SMALL(IF((Anmeldeformular!$L$10:$L$109=J31)*(Anmeldeformular!$B$10:$B$109&lt;&gt;""),Anmeldeformular!$B$10:$B$109,""),H37)),0,SMALL(IF((Anmeldeformular!$L$10:$L$109=J31)*(Anmeldeformular!$B$10:$B$109&lt;&gt;""),Anmeldeformular!$B$10:$B$109,""),H37))</f>
        <v>0</v>
      </c>
      <c r="J37" s="132" t="str">
        <f>IF(I37&gt;0,VLOOKUP(I37,Anmeldeformular!$B$10:$O$109,2),"")</f>
        <v/>
      </c>
      <c r="K37" s="132" t="str">
        <f>IF(I37&gt;0,VLOOKUP(I37,Anmeldeformular!$B$10:$O$109,3),"")</f>
        <v/>
      </c>
      <c r="L37" s="133" t="str">
        <f>IF(I37&gt;0,VLOOKUP(I37,Anmeldeformular!$B$10:$O$109,6),"")</f>
        <v/>
      </c>
    </row>
    <row r="38" spans="2:12" ht="18.75" thickBot="1" x14ac:dyDescent="0.4">
      <c r="B38" s="146">
        <v>5</v>
      </c>
      <c r="C38" s="152">
        <f t="array" ref="C38">IF(ISERROR(SMALL(IF((Anmeldeformular!$L$10:$L$109=D31)*(Anmeldeformular!$B$10:$B$109&lt;&gt;""),Anmeldeformular!$B$10:$B$109,""),B38)),0,SMALL(IF((Anmeldeformular!$L$10:$L$109=D31)*(Anmeldeformular!$B$10:$B$109&lt;&gt;""),Anmeldeformular!$B$10:$B$109,""),B38))</f>
        <v>0</v>
      </c>
      <c r="D38" s="132" t="str">
        <f>IF(C38&gt;0,VLOOKUP(C38,Anmeldeformular!$B$10:$O$109,2),"")</f>
        <v/>
      </c>
      <c r="E38" s="132" t="str">
        <f>IF(C38&gt;0,VLOOKUP(C38,Anmeldeformular!$B$10:$O$109,3),"")</f>
        <v/>
      </c>
      <c r="F38" s="133" t="str">
        <f>IF(C38&gt;0,VLOOKUP(C38,Anmeldeformular!$B$10:$O$109,6),"")</f>
        <v/>
      </c>
      <c r="H38" s="146">
        <v>5</v>
      </c>
      <c r="I38" s="152">
        <f t="array" ref="I38">IF(ISERROR(SMALL(IF((Anmeldeformular!$L$10:$L$109=J31)*(Anmeldeformular!$B$10:$B$109&lt;&gt;""),Anmeldeformular!$B$10:$B$109,""),H38)),0,SMALL(IF((Anmeldeformular!$L$10:$L$109=J31)*(Anmeldeformular!$B$10:$B$109&lt;&gt;""),Anmeldeformular!$B$10:$B$109,""),H38))</f>
        <v>0</v>
      </c>
      <c r="J38" s="132" t="str">
        <f>IF(I38&gt;0,VLOOKUP(I38,Anmeldeformular!$B$10:$O$109,2),"")</f>
        <v/>
      </c>
      <c r="K38" s="132" t="str">
        <f>IF(I38&gt;0,VLOOKUP(I38,Anmeldeformular!$B$10:$O$109,3),"")</f>
        <v/>
      </c>
      <c r="L38" s="133" t="str">
        <f>IF(I38&gt;0,VLOOKUP(I38,Anmeldeformular!$B$10:$O$109,6),"")</f>
        <v/>
      </c>
    </row>
    <row r="39" spans="2:12" ht="18.75" thickBot="1" x14ac:dyDescent="0.4">
      <c r="B39" s="146">
        <v>6</v>
      </c>
      <c r="C39" s="152">
        <f t="array" ref="C39">IF(ISERROR(SMALL(IF((Anmeldeformular!$L$10:$L$109=D31)*(Anmeldeformular!$B$10:$B$109&lt;&gt;""),Anmeldeformular!$B$10:$B$109,""),B39)),0,SMALL(IF((Anmeldeformular!$L$10:$L$109=D31)*(Anmeldeformular!$B$10:$B$109&lt;&gt;""),Anmeldeformular!$B$10:$B$109,""),B39))</f>
        <v>0</v>
      </c>
      <c r="D39" s="132" t="str">
        <f>IF(C39&gt;0,VLOOKUP(C39,Anmeldeformular!$B$10:$O$109,2),"")</f>
        <v/>
      </c>
      <c r="E39" s="132" t="str">
        <f>IF(C39&gt;0,VLOOKUP(C39,Anmeldeformular!$B$10:$O$109,3),"")</f>
        <v/>
      </c>
      <c r="F39" s="133" t="str">
        <f>IF(C39&gt;0,VLOOKUP(C39,Anmeldeformular!$B$10:$O$109,6),"")</f>
        <v/>
      </c>
      <c r="H39" s="146">
        <v>6</v>
      </c>
      <c r="I39" s="152">
        <f t="array" ref="I39">IF(ISERROR(SMALL(IF((Anmeldeformular!$L$10:$L$109=J31)*(Anmeldeformular!$B$10:$B$109&lt;&gt;""),Anmeldeformular!$B$10:$B$109,""),H39)),0,SMALL(IF((Anmeldeformular!$L$10:$L$109=J31)*(Anmeldeformular!$B$10:$B$109&lt;&gt;""),Anmeldeformular!$B$10:$B$109,""),H39))</f>
        <v>0</v>
      </c>
      <c r="J39" s="132" t="str">
        <f>IF(I39&gt;0,VLOOKUP(I39,Anmeldeformular!$B$10:$O$109,2),"")</f>
        <v/>
      </c>
      <c r="K39" s="132" t="str">
        <f>IF(I39&gt;0,VLOOKUP(I39,Anmeldeformular!$B$10:$O$109,3),"")</f>
        <v/>
      </c>
      <c r="L39" s="133" t="str">
        <f>IF(I39&gt;0,VLOOKUP(I39,Anmeldeformular!$B$10:$O$109,6),"")</f>
        <v/>
      </c>
    </row>
    <row r="40" spans="2:12" ht="18.75" thickBot="1" x14ac:dyDescent="0.4">
      <c r="B40" s="146">
        <v>7</v>
      </c>
      <c r="C40" s="152">
        <f t="array" ref="C40">IF(ISERROR(SMALL(IF((Anmeldeformular!$L$10:$L$109=D31)*(Anmeldeformular!$B$10:$B$109&lt;&gt;""),Anmeldeformular!$B$10:$B$109,""),B40)),0,SMALL(IF((Anmeldeformular!$L$10:$L$109=D31)*(Anmeldeformular!$B$10:$B$109&lt;&gt;""),Anmeldeformular!$B$10:$B$109,""),B40))</f>
        <v>0</v>
      </c>
      <c r="D40" s="132" t="str">
        <f>IF(C40&gt;0,VLOOKUP(C40,Anmeldeformular!$B$10:$O$109,2),"")</f>
        <v/>
      </c>
      <c r="E40" s="132" t="str">
        <f>IF(C40&gt;0,VLOOKUP(C40,Anmeldeformular!$B$10:$O$109,3),"")</f>
        <v/>
      </c>
      <c r="F40" s="133" t="str">
        <f>IF(C40&gt;0,VLOOKUP(C40,Anmeldeformular!$B$10:$O$109,6),"")</f>
        <v/>
      </c>
      <c r="H40" s="146">
        <v>7</v>
      </c>
      <c r="I40" s="152">
        <f t="array" ref="I40">IF(ISERROR(SMALL(IF((Anmeldeformular!$L$10:$L$109=J31)*(Anmeldeformular!$B$10:$B$109&lt;&gt;""),Anmeldeformular!$B$10:$B$109,""),H40)),0,SMALL(IF((Anmeldeformular!$L$10:$L$109=J31)*(Anmeldeformular!$B$10:$B$109&lt;&gt;""),Anmeldeformular!$B$10:$B$109,""),H40))</f>
        <v>0</v>
      </c>
      <c r="J40" s="132" t="str">
        <f>IF(I40&gt;0,VLOOKUP(I40,Anmeldeformular!$B$10:$O$109,2),"")</f>
        <v/>
      </c>
      <c r="K40" s="132" t="str">
        <f>IF(I40&gt;0,VLOOKUP(I40,Anmeldeformular!$B$10:$O$109,3),"")</f>
        <v/>
      </c>
      <c r="L40" s="133" t="str">
        <f>IF(I40&gt;0,VLOOKUP(I40,Anmeldeformular!$B$10:$O$109,6),"")</f>
        <v/>
      </c>
    </row>
    <row r="41" spans="2:12" ht="18.75" thickBot="1" x14ac:dyDescent="0.4">
      <c r="B41" s="118">
        <v>8</v>
      </c>
      <c r="C41" s="155">
        <f t="array" ref="C41">IF(ISERROR(SMALL(IF((Anmeldeformular!$L$10:$L$109=D31)*(Anmeldeformular!$B$10:$B$109&lt;&gt;""),Anmeldeformular!$B$10:$B$109,""),B41)),0,SMALL(IF((Anmeldeformular!$L$10:$L$109=D31)*(Anmeldeformular!$B$10:$B$109&lt;&gt;""),Anmeldeformular!$B$10:$B$109,""),B41))</f>
        <v>0</v>
      </c>
      <c r="D41" s="134" t="str">
        <f>IF(C41&gt;0,VLOOKUP(C41,Anmeldeformular!$B$10:$O$109,2),"")</f>
        <v/>
      </c>
      <c r="E41" s="134" t="str">
        <f>IF(C41&gt;0,VLOOKUP(C41,Anmeldeformular!$B$10:$O$109,3),"")</f>
        <v/>
      </c>
      <c r="F41" s="135" t="str">
        <f>IF(C41&gt;0,VLOOKUP(C41,Anmeldeformular!$B$10:$O$109,6),"")</f>
        <v/>
      </c>
      <c r="H41" s="118">
        <v>8</v>
      </c>
      <c r="I41" s="155">
        <f t="array" ref="I41">IF(ISERROR(SMALL(IF((Anmeldeformular!$L$10:$L$109=J31)*(Anmeldeformular!$B$10:$B$109&lt;&gt;""),Anmeldeformular!$B$10:$B$109,""),H41)),0,SMALL(IF((Anmeldeformular!$L$10:$L$109=J31)*(Anmeldeformular!$B$10:$B$109&lt;&gt;""),Anmeldeformular!$B$10:$B$109,""),H41))</f>
        <v>0</v>
      </c>
      <c r="J41" s="134" t="str">
        <f>IF(I41&gt;0,VLOOKUP(I41,Anmeldeformular!$B$10:$O$109,2),"")</f>
        <v/>
      </c>
      <c r="K41" s="134" t="str">
        <f>IF(I41&gt;0,VLOOKUP(I41,Anmeldeformular!$B$10:$O$109,3),"")</f>
        <v/>
      </c>
      <c r="L41" s="135" t="str">
        <f>IF(I41&gt;0,VLOOKUP(I41,Anmeldeformular!$B$10:$O$109,6),"")</f>
        <v/>
      </c>
    </row>
    <row r="42" spans="2:12" ht="16.5" thickTop="1" thickBot="1" x14ac:dyDescent="0.3"/>
    <row r="43" spans="2:12" ht="20.25" thickTop="1" thickBot="1" x14ac:dyDescent="0.4">
      <c r="B43" s="350" t="s">
        <v>45</v>
      </c>
      <c r="C43" s="351"/>
      <c r="D43" s="127">
        <v>7</v>
      </c>
      <c r="E43" s="128"/>
      <c r="F43" s="129"/>
      <c r="H43" s="350" t="s">
        <v>45</v>
      </c>
      <c r="I43" s="351"/>
      <c r="J43" s="127">
        <v>8</v>
      </c>
      <c r="K43" s="128"/>
      <c r="L43" s="129"/>
    </row>
    <row r="44" spans="2:12" ht="18.75" thickBot="1" x14ac:dyDescent="0.4">
      <c r="B44" s="145" t="s">
        <v>104</v>
      </c>
      <c r="C44" s="347" t="s">
        <v>112</v>
      </c>
      <c r="D44" s="348"/>
      <c r="E44" s="348"/>
      <c r="F44" s="349"/>
      <c r="H44" s="145" t="s">
        <v>104</v>
      </c>
      <c r="I44" s="347" t="s">
        <v>113</v>
      </c>
      <c r="J44" s="348"/>
      <c r="K44" s="348"/>
      <c r="L44" s="349"/>
    </row>
    <row r="45" spans="2:12" ht="18.75" thickBot="1" x14ac:dyDescent="0.4">
      <c r="B45" s="115" t="s">
        <v>79</v>
      </c>
      <c r="C45" s="148"/>
      <c r="D45" s="149" t="s">
        <v>34</v>
      </c>
      <c r="E45" s="149" t="s">
        <v>105</v>
      </c>
      <c r="F45" s="150" t="s">
        <v>40</v>
      </c>
      <c r="H45" s="115" t="s">
        <v>79</v>
      </c>
      <c r="I45" s="148"/>
      <c r="J45" s="149" t="s">
        <v>34</v>
      </c>
      <c r="K45" s="149" t="s">
        <v>105</v>
      </c>
      <c r="L45" s="150" t="s">
        <v>40</v>
      </c>
    </row>
    <row r="46" spans="2:12" ht="18.75" thickBot="1" x14ac:dyDescent="0.4">
      <c r="B46" s="145">
        <v>1</v>
      </c>
      <c r="C46" s="151">
        <f t="array" ref="C46">IF(ISERROR(SMALL(IF((Anmeldeformular!$L$10:$L$109=D43)*(Anmeldeformular!$B$10:$B$109&lt;&gt;""),Anmeldeformular!$B$10:$B$109,""),B46)),0,SMALL(IF((Anmeldeformular!$L$10:$L$109=D43)*(Anmeldeformular!$B$10:$B$109&lt;&gt;""),Anmeldeformular!$B$10:$B$109,""),B46))</f>
        <v>0</v>
      </c>
      <c r="D46" s="130" t="str">
        <f>IF(C46&gt;0,VLOOKUP(C46,Anmeldeformular!$B$10:$O$109,2),"")</f>
        <v/>
      </c>
      <c r="E46" s="130" t="str">
        <f>IF(C46&gt;0,VLOOKUP(C46,Anmeldeformular!$B$10:$O$109,3),"")</f>
        <v/>
      </c>
      <c r="F46" s="131" t="str">
        <f>IF(C46&gt;0,VLOOKUP(C46,Anmeldeformular!$B$10:$O$109,6),"")</f>
        <v/>
      </c>
      <c r="H46" s="145">
        <v>1</v>
      </c>
      <c r="I46" s="151">
        <f t="array" ref="I46">IF(ISERROR(SMALL(IF((Anmeldeformular!$L$10:$L$109=J43)*(Anmeldeformular!$B$10:$B$109&lt;&gt;""),Anmeldeformular!$B$10:$B$109,""),H46)),0,SMALL(IF((Anmeldeformular!$L$10:$L$109=J43)*(Anmeldeformular!$B$10:$B$109&lt;&gt;""),Anmeldeformular!$B$10:$B$109,""),H46))</f>
        <v>0</v>
      </c>
      <c r="J46" s="130" t="str">
        <f>IF(I46&gt;0,VLOOKUP(I46,Anmeldeformular!$B$10:$O$109,2),"")</f>
        <v/>
      </c>
      <c r="K46" s="130" t="str">
        <f>IF(I46&gt;0,VLOOKUP(I46,Anmeldeformular!$B$10:$O$109,3),"")</f>
        <v/>
      </c>
      <c r="L46" s="131" t="str">
        <f>IF(I46&gt;0,VLOOKUP(I46,Anmeldeformular!$B$10:$O$109,6),"")</f>
        <v/>
      </c>
    </row>
    <row r="47" spans="2:12" ht="18.75" thickBot="1" x14ac:dyDescent="0.4">
      <c r="B47" s="146">
        <v>2</v>
      </c>
      <c r="C47" s="152">
        <f t="array" ref="C47">IF(ISERROR(SMALL(IF((Anmeldeformular!$L$10:$L$109=D43)*(Anmeldeformular!$B$10:$B$109&lt;&gt;""),Anmeldeformular!$B$10:$B$109,""),B47)),0,SMALL(IF((Anmeldeformular!$L$10:$L$109=D43)*(Anmeldeformular!$B$10:$B$109&lt;&gt;""),Anmeldeformular!$B$10:$B$109,""),B47))</f>
        <v>0</v>
      </c>
      <c r="D47" s="132" t="str">
        <f>IF(C47&gt;0,VLOOKUP(C47,Anmeldeformular!$B$10:$O$109,2),"")</f>
        <v/>
      </c>
      <c r="E47" s="132" t="str">
        <f>IF(C47&gt;0,VLOOKUP(C47,Anmeldeformular!$B$10:$O$109,3),"")</f>
        <v/>
      </c>
      <c r="F47" s="133" t="str">
        <f>IF(C47&gt;0,VLOOKUP(C47,Anmeldeformular!$B$10:$O$109,6),"")</f>
        <v/>
      </c>
      <c r="H47" s="146">
        <v>2</v>
      </c>
      <c r="I47" s="152">
        <f t="array" ref="I47">IF(ISERROR(SMALL(IF((Anmeldeformular!$L$10:$L$109=J43)*(Anmeldeformular!$B$10:$B$109&lt;&gt;""),Anmeldeformular!$B$10:$B$109,""),H47)),0,SMALL(IF((Anmeldeformular!$L$10:$L$109=J43)*(Anmeldeformular!$B$10:$B$109&lt;&gt;""),Anmeldeformular!$B$10:$B$109,""),H47))</f>
        <v>0</v>
      </c>
      <c r="J47" s="132" t="str">
        <f>IF(I47&gt;0,VLOOKUP(I47,Anmeldeformular!$B$10:$O$109,2),"")</f>
        <v/>
      </c>
      <c r="K47" s="132" t="str">
        <f>IF(I47&gt;0,VLOOKUP(I47,Anmeldeformular!$B$10:$O$109,3),"")</f>
        <v/>
      </c>
      <c r="L47" s="133" t="str">
        <f>IF(I47&gt;0,VLOOKUP(I47,Anmeldeformular!$B$10:$O$109,6),"")</f>
        <v/>
      </c>
    </row>
    <row r="48" spans="2:12" ht="18.75" thickBot="1" x14ac:dyDescent="0.4">
      <c r="B48" s="146">
        <v>3</v>
      </c>
      <c r="C48" s="152">
        <f t="array" ref="C48">IF(ISERROR(SMALL(IF((Anmeldeformular!$L$10:$L$109=D43)*(Anmeldeformular!$B$10:$B$109&lt;&gt;""),Anmeldeformular!$B$10:$B$109,""),B48)),0,SMALL(IF((Anmeldeformular!$L$10:$L$109=D43)*(Anmeldeformular!$B$10:$B$109&lt;&gt;""),Anmeldeformular!$B$10:$B$109,""),B48))</f>
        <v>0</v>
      </c>
      <c r="D48" s="132" t="str">
        <f>IF(C48&gt;0,VLOOKUP(C48,Anmeldeformular!$B$10:$O$109,2),"")</f>
        <v/>
      </c>
      <c r="E48" s="132" t="str">
        <f>IF(C48&gt;0,VLOOKUP(C48,Anmeldeformular!$B$10:$O$109,3),"")</f>
        <v/>
      </c>
      <c r="F48" s="133" t="str">
        <f>IF(C48&gt;0,VLOOKUP(C48,Anmeldeformular!$B$10:$O$109,6),"")</f>
        <v/>
      </c>
      <c r="H48" s="146">
        <v>3</v>
      </c>
      <c r="I48" s="152">
        <f t="array" ref="I48">IF(ISERROR(SMALL(IF((Anmeldeformular!$L$10:$L$109=J43)*(Anmeldeformular!$B$10:$B$109&lt;&gt;""),Anmeldeformular!$B$10:$B$109,""),H48)),0,SMALL(IF((Anmeldeformular!$L$10:$L$109=J43)*(Anmeldeformular!$B$10:$B$109&lt;&gt;""),Anmeldeformular!$B$10:$B$109,""),H48))</f>
        <v>0</v>
      </c>
      <c r="J48" s="132" t="str">
        <f>IF(I48&gt;0,VLOOKUP(I48,Anmeldeformular!$B$10:$O$109,2),"")</f>
        <v/>
      </c>
      <c r="K48" s="132" t="str">
        <f>IF(I48&gt;0,VLOOKUP(I48,Anmeldeformular!$B$10:$O$109,3),"")</f>
        <v/>
      </c>
      <c r="L48" s="133" t="str">
        <f>IF(I48&gt;0,VLOOKUP(I48,Anmeldeformular!$B$10:$O$109,6),"")</f>
        <v/>
      </c>
    </row>
    <row r="49" spans="2:12" ht="18.75" thickBot="1" x14ac:dyDescent="0.4">
      <c r="B49" s="146">
        <v>4</v>
      </c>
      <c r="C49" s="152">
        <f t="array" ref="C49">IF(ISERROR(SMALL(IF((Anmeldeformular!$L$10:$L$109=D43)*(Anmeldeformular!$B$10:$B$109&lt;&gt;""),Anmeldeformular!$B$10:$B$109,""),B49)),0,SMALL(IF((Anmeldeformular!$L$10:$L$109=D43)*(Anmeldeformular!$B$10:$B$109&lt;&gt;""),Anmeldeformular!$B$10:$B$109,""),B49))</f>
        <v>0</v>
      </c>
      <c r="D49" s="132" t="str">
        <f>IF(C49&gt;0,VLOOKUP(C49,Anmeldeformular!$B$10:$O$109,2),"")</f>
        <v/>
      </c>
      <c r="E49" s="132" t="str">
        <f>IF(C49&gt;0,VLOOKUP(C49,Anmeldeformular!$B$10:$O$109,3),"")</f>
        <v/>
      </c>
      <c r="F49" s="133" t="str">
        <f>IF(C49&gt;0,VLOOKUP(C49,Anmeldeformular!$B$10:$O$109,6),"")</f>
        <v/>
      </c>
      <c r="H49" s="146">
        <v>4</v>
      </c>
      <c r="I49" s="152">
        <f t="array" ref="I49">IF(ISERROR(SMALL(IF((Anmeldeformular!$L$10:$L$109=J43)*(Anmeldeformular!$B$10:$B$109&lt;&gt;""),Anmeldeformular!$B$10:$B$109,""),H49)),0,SMALL(IF((Anmeldeformular!$L$10:$L$109=J43)*(Anmeldeformular!$B$10:$B$109&lt;&gt;""),Anmeldeformular!$B$10:$B$109,""),H49))</f>
        <v>0</v>
      </c>
      <c r="J49" s="132" t="str">
        <f>IF(I49&gt;0,VLOOKUP(I49,Anmeldeformular!$B$10:$O$109,2),"")</f>
        <v/>
      </c>
      <c r="K49" s="132" t="str">
        <f>IF(I49&gt;0,VLOOKUP(I49,Anmeldeformular!$B$10:$O$109,3),"")</f>
        <v/>
      </c>
      <c r="L49" s="133" t="str">
        <f>IF(I49&gt;0,VLOOKUP(I49,Anmeldeformular!$B$10:$O$109,6),"")</f>
        <v/>
      </c>
    </row>
    <row r="50" spans="2:12" ht="18.75" thickBot="1" x14ac:dyDescent="0.4">
      <c r="B50" s="146">
        <v>5</v>
      </c>
      <c r="C50" s="152">
        <f t="array" ref="C50">IF(ISERROR(SMALL(IF((Anmeldeformular!$L$10:$L$109=D43)*(Anmeldeformular!$B$10:$B$109&lt;&gt;""),Anmeldeformular!$B$10:$B$109,""),B50)),0,SMALL(IF((Anmeldeformular!$L$10:$L$109=D43)*(Anmeldeformular!$B$10:$B$109&lt;&gt;""),Anmeldeformular!$B$10:$B$109,""),B50))</f>
        <v>0</v>
      </c>
      <c r="D50" s="132" t="str">
        <f>IF(C50&gt;0,VLOOKUP(C50,Anmeldeformular!$B$10:$O$109,2),"")</f>
        <v/>
      </c>
      <c r="E50" s="132" t="str">
        <f>IF(C50&gt;0,VLOOKUP(C50,Anmeldeformular!$B$10:$O$109,3),"")</f>
        <v/>
      </c>
      <c r="F50" s="133" t="str">
        <f>IF(C50&gt;0,VLOOKUP(C50,Anmeldeformular!$B$10:$O$109,6),"")</f>
        <v/>
      </c>
      <c r="H50" s="146">
        <v>5</v>
      </c>
      <c r="I50" s="152">
        <f t="array" ref="I50">IF(ISERROR(SMALL(IF((Anmeldeformular!$L$10:$L$109=J43)*(Anmeldeformular!$B$10:$B$109&lt;&gt;""),Anmeldeformular!$B$10:$B$109,""),H50)),0,SMALL(IF((Anmeldeformular!$L$10:$L$109=J43)*(Anmeldeformular!$B$10:$B$109&lt;&gt;""),Anmeldeformular!$B$10:$B$109,""),H50))</f>
        <v>0</v>
      </c>
      <c r="J50" s="132" t="str">
        <f>IF(I50&gt;0,VLOOKUP(I50,Anmeldeformular!$B$10:$O$109,2),"")</f>
        <v/>
      </c>
      <c r="K50" s="132" t="str">
        <f>IF(I50&gt;0,VLOOKUP(I50,Anmeldeformular!$B$10:$O$109,3),"")</f>
        <v/>
      </c>
      <c r="L50" s="133" t="str">
        <f>IF(I50&gt;0,VLOOKUP(I50,Anmeldeformular!$B$10:$O$109,6),"")</f>
        <v/>
      </c>
    </row>
    <row r="51" spans="2:12" ht="18.75" thickBot="1" x14ac:dyDescent="0.4">
      <c r="B51" s="146">
        <v>6</v>
      </c>
      <c r="C51" s="152">
        <f t="array" ref="C51">IF(ISERROR(SMALL(IF((Anmeldeformular!$L$10:$L$109=D43)*(Anmeldeformular!$B$10:$B$109&lt;&gt;""),Anmeldeformular!$B$10:$B$109,""),B51)),0,SMALL(IF((Anmeldeformular!$L$10:$L$109=D43)*(Anmeldeformular!$B$10:$B$109&lt;&gt;""),Anmeldeformular!$B$10:$B$109,""),B51))</f>
        <v>0</v>
      </c>
      <c r="D51" s="132" t="str">
        <f>IF(C51&gt;0,VLOOKUP(C51,Anmeldeformular!$B$10:$O$109,2),"")</f>
        <v/>
      </c>
      <c r="E51" s="132" t="str">
        <f>IF(C51&gt;0,VLOOKUP(C51,Anmeldeformular!$B$10:$O$109,3),"")</f>
        <v/>
      </c>
      <c r="F51" s="133" t="str">
        <f>IF(C51&gt;0,VLOOKUP(C51,Anmeldeformular!$B$10:$O$109,6),"")</f>
        <v/>
      </c>
      <c r="H51" s="146">
        <v>6</v>
      </c>
      <c r="I51" s="152">
        <f t="array" ref="I51">IF(ISERROR(SMALL(IF((Anmeldeformular!$L$10:$L$109=J43)*(Anmeldeformular!$B$10:$B$109&lt;&gt;""),Anmeldeformular!$B$10:$B$109,""),H51)),0,SMALL(IF((Anmeldeformular!$L$10:$L$109=J43)*(Anmeldeformular!$B$10:$B$109&lt;&gt;""),Anmeldeformular!$B$10:$B$109,""),H51))</f>
        <v>0</v>
      </c>
      <c r="J51" s="132" t="str">
        <f>IF(I51&gt;0,VLOOKUP(I51,Anmeldeformular!$B$10:$O$109,2),"")</f>
        <v/>
      </c>
      <c r="K51" s="132" t="str">
        <f>IF(I51&gt;0,VLOOKUP(I51,Anmeldeformular!$B$10:$O$109,3),"")</f>
        <v/>
      </c>
      <c r="L51" s="133" t="str">
        <f>IF(I51&gt;0,VLOOKUP(I51,Anmeldeformular!$B$10:$O$109,6),"")</f>
        <v/>
      </c>
    </row>
    <row r="52" spans="2:12" ht="18.75" thickBot="1" x14ac:dyDescent="0.4">
      <c r="B52" s="146">
        <v>7</v>
      </c>
      <c r="C52" s="152">
        <f t="array" ref="C52">IF(ISERROR(SMALL(IF((Anmeldeformular!$L$10:$L$109=D43)*(Anmeldeformular!$B$10:$B$109&lt;&gt;""),Anmeldeformular!$B$10:$B$109,""),B52)),0,SMALL(IF((Anmeldeformular!$L$10:$L$109=D43)*(Anmeldeformular!$B$10:$B$109&lt;&gt;""),Anmeldeformular!$B$10:$B$109,""),B52))</f>
        <v>0</v>
      </c>
      <c r="D52" s="132" t="str">
        <f>IF(C52&gt;0,VLOOKUP(C52,Anmeldeformular!$B$10:$O$109,2),"")</f>
        <v/>
      </c>
      <c r="E52" s="132" t="str">
        <f>IF(C52&gt;0,VLOOKUP(C52,Anmeldeformular!$B$10:$O$109,3),"")</f>
        <v/>
      </c>
      <c r="F52" s="133" t="str">
        <f>IF(C52&gt;0,VLOOKUP(C52,Anmeldeformular!$B$10:$O$109,6),"")</f>
        <v/>
      </c>
      <c r="H52" s="146">
        <v>7</v>
      </c>
      <c r="I52" s="152">
        <f t="array" ref="I52">IF(ISERROR(SMALL(IF((Anmeldeformular!$L$10:$L$109=J43)*(Anmeldeformular!$B$10:$B$109&lt;&gt;""),Anmeldeformular!$B$10:$B$109,""),H52)),0,SMALL(IF((Anmeldeformular!$L$10:$L$109=J43)*(Anmeldeformular!$B$10:$B$109&lt;&gt;""),Anmeldeformular!$B$10:$B$109,""),H52))</f>
        <v>0</v>
      </c>
      <c r="J52" s="132" t="str">
        <f>IF(I52&gt;0,VLOOKUP(I52,Anmeldeformular!$B$10:$O$109,2),"")</f>
        <v/>
      </c>
      <c r="K52" s="132" t="str">
        <f>IF(I52&gt;0,VLOOKUP(I52,Anmeldeformular!$B$10:$O$109,3),"")</f>
        <v/>
      </c>
      <c r="L52" s="133" t="str">
        <f>IF(I52&gt;0,VLOOKUP(I52,Anmeldeformular!$B$10:$O$109,6),"")</f>
        <v/>
      </c>
    </row>
    <row r="53" spans="2:12" ht="18.75" thickBot="1" x14ac:dyDescent="0.4">
      <c r="B53" s="118">
        <v>8</v>
      </c>
      <c r="C53" s="155">
        <f t="array" ref="C53">IF(ISERROR(SMALL(IF((Anmeldeformular!$L$10:$L$109=D43)*(Anmeldeformular!$B$10:$B$109&lt;&gt;""),Anmeldeformular!$B$10:$B$109,""),B53)),0,SMALL(IF((Anmeldeformular!$L$10:$L$109=D43)*(Anmeldeformular!$B$10:$B$109&lt;&gt;""),Anmeldeformular!$B$10:$B$109,""),B53))</f>
        <v>0</v>
      </c>
      <c r="D53" s="134" t="str">
        <f>IF(C53&gt;0,VLOOKUP(C53,Anmeldeformular!$B$10:$O$109,2),"")</f>
        <v/>
      </c>
      <c r="E53" s="134" t="str">
        <f>IF(C53&gt;0,VLOOKUP(C53,Anmeldeformular!$B$10:$O$109,3),"")</f>
        <v/>
      </c>
      <c r="F53" s="135" t="str">
        <f>IF(C53&gt;0,VLOOKUP(C53,Anmeldeformular!$B$10:$O$109,6),"")</f>
        <v/>
      </c>
      <c r="H53" s="118">
        <v>8</v>
      </c>
      <c r="I53" s="155">
        <f t="array" ref="I53">IF(ISERROR(SMALL(IF((Anmeldeformular!$L$10:$L$109=J43)*(Anmeldeformular!$B$10:$B$109&lt;&gt;""),Anmeldeformular!$B$10:$B$109,""),H53)),0,SMALL(IF((Anmeldeformular!$L$10:$L$109=J43)*(Anmeldeformular!$B$10:$B$109&lt;&gt;""),Anmeldeformular!$B$10:$B$109,""),H53))</f>
        <v>0</v>
      </c>
      <c r="J53" s="134" t="str">
        <f>IF(I53&gt;0,VLOOKUP(I53,Anmeldeformular!$B$10:$O$109,2),"")</f>
        <v/>
      </c>
      <c r="K53" s="134" t="str">
        <f>IF(I53&gt;0,VLOOKUP(I53,Anmeldeformular!$B$10:$O$109,3),"")</f>
        <v/>
      </c>
      <c r="L53" s="135" t="str">
        <f>IF(I53&gt;0,VLOOKUP(I53,Anmeldeformular!$B$10:$O$109,6),"")</f>
        <v/>
      </c>
    </row>
    <row r="54" spans="2:12" ht="15.75" thickTop="1" x14ac:dyDescent="0.25"/>
  </sheetData>
  <sheetProtection selectLockedCells="1"/>
  <mergeCells count="19">
    <mergeCell ref="B2:L2"/>
    <mergeCell ref="B3:L3"/>
    <mergeCell ref="B5:C5"/>
    <mergeCell ref="B7:C7"/>
    <mergeCell ref="C8:F8"/>
    <mergeCell ref="H7:I7"/>
    <mergeCell ref="I8:L8"/>
    <mergeCell ref="B19:C19"/>
    <mergeCell ref="H19:I19"/>
    <mergeCell ref="C20:F20"/>
    <mergeCell ref="I20:L20"/>
    <mergeCell ref="B31:C31"/>
    <mergeCell ref="H31:I31"/>
    <mergeCell ref="C32:F32"/>
    <mergeCell ref="I32:L32"/>
    <mergeCell ref="B43:C43"/>
    <mergeCell ref="H43:I43"/>
    <mergeCell ref="C44:F44"/>
    <mergeCell ref="I44:L44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6B6FC-4830-4330-9EF8-508AE6DA0109}">
  <sheetPr codeName="Tabelle7">
    <tabColor theme="5" tint="0.79998168889431442"/>
  </sheetPr>
  <dimension ref="B1:L58"/>
  <sheetViews>
    <sheetView workbookViewId="0">
      <selection activeCell="C8" sqref="C8:F8"/>
    </sheetView>
  </sheetViews>
  <sheetFormatPr baseColWidth="10" defaultRowHeight="15" x14ac:dyDescent="0.25"/>
  <cols>
    <col min="1" max="1" width="11.42578125" style="1"/>
    <col min="2" max="2" width="8.7109375" style="1" customWidth="1"/>
    <col min="3" max="3" width="7.7109375" style="1" customWidth="1"/>
    <col min="4" max="5" width="20.7109375" style="1" customWidth="1"/>
    <col min="6" max="6" width="6.7109375" style="1" customWidth="1"/>
    <col min="7" max="7" width="11.42578125" style="1"/>
    <col min="8" max="8" width="8.7109375" style="1" customWidth="1"/>
    <col min="9" max="9" width="7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2" x14ac:dyDescent="0.25">
      <c r="J1" s="24"/>
      <c r="K1" s="24"/>
      <c r="L1" s="24"/>
    </row>
    <row r="2" spans="2:12" ht="44.25" x14ac:dyDescent="0.25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</row>
    <row r="3" spans="2:12" ht="31.5" x14ac:dyDescent="0.25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</row>
    <row r="4" spans="2:12" ht="31.5" x14ac:dyDescent="0.25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ht="27" x14ac:dyDescent="0.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</row>
    <row r="6" spans="2:12" ht="19.5" thickBot="1" x14ac:dyDescent="0.35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</row>
    <row r="7" spans="2:12" ht="20.25" thickTop="1" thickBot="1" x14ac:dyDescent="0.4">
      <c r="B7" s="350" t="s">
        <v>46</v>
      </c>
      <c r="C7" s="351"/>
      <c r="D7" s="127">
        <v>1</v>
      </c>
      <c r="E7" s="128"/>
      <c r="F7" s="129"/>
      <c r="H7" s="350" t="s">
        <v>46</v>
      </c>
      <c r="I7" s="351"/>
      <c r="J7" s="127">
        <v>2</v>
      </c>
      <c r="K7" s="128"/>
      <c r="L7" s="129"/>
    </row>
    <row r="8" spans="2:12" ht="18.75" thickBot="1" x14ac:dyDescent="0.4">
      <c r="B8" s="145" t="s">
        <v>104</v>
      </c>
      <c r="C8" s="352" t="s">
        <v>114</v>
      </c>
      <c r="D8" s="353"/>
      <c r="E8" s="353"/>
      <c r="F8" s="354"/>
      <c r="H8" s="145" t="s">
        <v>104</v>
      </c>
      <c r="I8" s="352" t="s">
        <v>116</v>
      </c>
      <c r="J8" s="353"/>
      <c r="K8" s="353"/>
      <c r="L8" s="354"/>
    </row>
    <row r="9" spans="2:12" ht="18.75" thickBot="1" x14ac:dyDescent="0.4">
      <c r="B9" s="115" t="s">
        <v>79</v>
      </c>
      <c r="C9" s="148"/>
      <c r="D9" s="149" t="s">
        <v>34</v>
      </c>
      <c r="E9" s="149" t="s">
        <v>105</v>
      </c>
      <c r="F9" s="150" t="s">
        <v>40</v>
      </c>
      <c r="H9" s="115" t="s">
        <v>79</v>
      </c>
      <c r="I9" s="148"/>
      <c r="J9" s="149" t="s">
        <v>34</v>
      </c>
      <c r="K9" s="149" t="s">
        <v>105</v>
      </c>
      <c r="L9" s="150" t="s">
        <v>40</v>
      </c>
    </row>
    <row r="10" spans="2:12" ht="18.75" thickBot="1" x14ac:dyDescent="0.4">
      <c r="B10" s="145">
        <v>1</v>
      </c>
      <c r="C10" s="151">
        <f t="array" ref="C10">IF(ISERROR(SMALL(IF((Anmeldeformular!$M$10:$M$109=D7)*(Anmeldeformular!$B$10:$B$109&lt;&gt;""),Anmeldeformular!$B$10:$B$109,""),B10)),0,SMALL(IF((Anmeldeformular!$M$10:$M$109=D7)*(Anmeldeformular!$B$10:$B$109&lt;&gt;""),Anmeldeformular!$B$10:$B$109,""),B10))</f>
        <v>0</v>
      </c>
      <c r="D10" s="139" t="str">
        <f>IF(C10&gt;0,VLOOKUP(C10,Anmeldeformular!$B$10:$O$109,2),"")</f>
        <v/>
      </c>
      <c r="E10" s="139" t="str">
        <f>IF(C10&gt;0,VLOOKUP(C10,Anmeldeformular!$B$10:$O$109,3),"")</f>
        <v/>
      </c>
      <c r="F10" s="140" t="str">
        <f>IF(C10&gt;0,VLOOKUP(C10,Anmeldeformular!$B$10:$O$109,6),"")</f>
        <v/>
      </c>
      <c r="H10" s="145">
        <v>1</v>
      </c>
      <c r="I10" s="151">
        <f t="array" ref="I10">IF(ISERROR(SMALL(IF((Anmeldeformular!$M$10:$M$109=J7)*(Anmeldeformular!$B$10:$B$109&lt;&gt;""),Anmeldeformular!$B$10:$B$109,""),H10)),0,SMALL(IF((Anmeldeformular!$M$10:$M$109=J7)*(Anmeldeformular!$B$10:$B$109&lt;&gt;""),Anmeldeformular!$B$10:$B$109,""),H10))</f>
        <v>0</v>
      </c>
      <c r="J10" s="139" t="str">
        <f>IF(I10&gt;0,VLOOKUP(I10,Anmeldeformular!$B$10:$O$109,2),"")</f>
        <v/>
      </c>
      <c r="K10" s="139" t="str">
        <f>IF(I10&gt;0,VLOOKUP(I10,Anmeldeformular!$B$10:$O$109,3),"")</f>
        <v/>
      </c>
      <c r="L10" s="140" t="str">
        <f>IF(I10&gt;0,VLOOKUP(I10,Anmeldeformular!$B$10:$O$109,6),"")</f>
        <v/>
      </c>
    </row>
    <row r="11" spans="2:12" ht="18.75" thickBot="1" x14ac:dyDescent="0.4">
      <c r="B11" s="146">
        <v>2</v>
      </c>
      <c r="C11" s="152">
        <f t="array" ref="C11">IF(ISERROR(SMALL(IF((Anmeldeformular!$M$10:$M$109=D7)*(Anmeldeformular!$B$10:$B$109&lt;&gt;""),Anmeldeformular!$B$10:$B$109,""),B11)),0,SMALL(IF((Anmeldeformular!$M$10:$M$109=D7)*(Anmeldeformular!$B$10:$B$109&lt;&gt;""),Anmeldeformular!$B$10:$B$109,""),B11))</f>
        <v>0</v>
      </c>
      <c r="D11" s="141" t="str">
        <f>IF(C11&gt;0,VLOOKUP(C11,Anmeldeformular!$B$10:$O$109,2),"")</f>
        <v/>
      </c>
      <c r="E11" s="141" t="str">
        <f>IF(C11&gt;0,VLOOKUP(C11,Anmeldeformular!$B$10:$O$109,3),"")</f>
        <v/>
      </c>
      <c r="F11" s="142" t="str">
        <f>IF(C11&gt;0,VLOOKUP(C11,Anmeldeformular!$B$10:$O$109,6),"")</f>
        <v/>
      </c>
      <c r="H11" s="146">
        <v>2</v>
      </c>
      <c r="I11" s="152">
        <f t="array" ref="I11">IF(ISERROR(SMALL(IF((Anmeldeformular!$M$10:$M$109=J7)*(Anmeldeformular!$B$10:$B$109&lt;&gt;""),Anmeldeformular!$B$10:$B$109,""),H11)),0,SMALL(IF((Anmeldeformular!$M$10:$M$109=J7)*(Anmeldeformular!$B$10:$B$109&lt;&gt;""),Anmeldeformular!$B$10:$B$109,""),H11))</f>
        <v>0</v>
      </c>
      <c r="J11" s="141" t="str">
        <f>IF(I11&gt;0,VLOOKUP(I11,Anmeldeformular!$B$10:$O$109,2),"")</f>
        <v/>
      </c>
      <c r="K11" s="141" t="str">
        <f>IF(I11&gt;0,VLOOKUP(I11,Anmeldeformular!$B$10:$O$109,3),"")</f>
        <v/>
      </c>
      <c r="L11" s="142" t="str">
        <f>IF(I11&gt;0,VLOOKUP(I11,Anmeldeformular!$B$10:$O$109,6),"")</f>
        <v/>
      </c>
    </row>
    <row r="12" spans="2:12" ht="18.75" thickBot="1" x14ac:dyDescent="0.4">
      <c r="B12" s="146">
        <v>3</v>
      </c>
      <c r="C12" s="152">
        <f t="array" ref="C12">IF(ISERROR(SMALL(IF((Anmeldeformular!$M$10:$M$109=D7)*(Anmeldeformular!$B$10:$B$109&lt;&gt;""),Anmeldeformular!$B$10:$B$109,""),B12)),0,SMALL(IF((Anmeldeformular!$M$10:$M$109=D7)*(Anmeldeformular!$B$10:$B$109&lt;&gt;""),Anmeldeformular!$B$10:$B$109,""),B12))</f>
        <v>0</v>
      </c>
      <c r="D12" s="141" t="str">
        <f>IF(C12&gt;0,VLOOKUP(C12,Anmeldeformular!$B$10:$O$109,2),"")</f>
        <v/>
      </c>
      <c r="E12" s="141" t="str">
        <f>IF(C12&gt;0,VLOOKUP(C12,Anmeldeformular!$B$10:$O$109,3),"")</f>
        <v/>
      </c>
      <c r="F12" s="142" t="str">
        <f>IF(C12&gt;0,VLOOKUP(C12,Anmeldeformular!$B$10:$O$109,6),"")</f>
        <v/>
      </c>
      <c r="H12" s="146">
        <v>3</v>
      </c>
      <c r="I12" s="152">
        <f t="array" ref="I12">IF(ISERROR(SMALL(IF((Anmeldeformular!$M$10:$M$109=J7)*(Anmeldeformular!$B$10:$B$109&lt;&gt;""),Anmeldeformular!$B$10:$B$109,""),H12)),0,SMALL(IF((Anmeldeformular!$M$10:$M$109=J7)*(Anmeldeformular!$B$10:$B$109&lt;&gt;""),Anmeldeformular!$B$10:$B$109,""),H12))</f>
        <v>0</v>
      </c>
      <c r="J12" s="141" t="str">
        <f>IF(I12&gt;0,VLOOKUP(I12,Anmeldeformular!$B$10:$O$109,2),"")</f>
        <v/>
      </c>
      <c r="K12" s="141" t="str">
        <f>IF(I12&gt;0,VLOOKUP(I12,Anmeldeformular!$B$10:$O$109,3),"")</f>
        <v/>
      </c>
      <c r="L12" s="142" t="str">
        <f>IF(I12&gt;0,VLOOKUP(I12,Anmeldeformular!$B$10:$O$109,6),"")</f>
        <v/>
      </c>
    </row>
    <row r="13" spans="2:12" ht="18.75" thickBot="1" x14ac:dyDescent="0.4">
      <c r="B13" s="146">
        <v>4</v>
      </c>
      <c r="C13" s="152">
        <f t="array" ref="C13">IF(ISERROR(SMALL(IF((Anmeldeformular!$M$10:$M$109=D7)*(Anmeldeformular!$B$10:$B$109&lt;&gt;""),Anmeldeformular!$B$10:$B$109,""),B13)),0,SMALL(IF((Anmeldeformular!$M$10:$M$109=D7)*(Anmeldeformular!$B$10:$B$109&lt;&gt;""),Anmeldeformular!$B$10:$B$109,""),B13))</f>
        <v>0</v>
      </c>
      <c r="D13" s="141" t="str">
        <f>IF(C13&gt;0,VLOOKUP(C13,Anmeldeformular!$B$10:$O$109,2),"")</f>
        <v/>
      </c>
      <c r="E13" s="141" t="str">
        <f>IF(C13&gt;0,VLOOKUP(C13,Anmeldeformular!$B$10:$O$109,3),"")</f>
        <v/>
      </c>
      <c r="F13" s="142" t="str">
        <f>IF(C13&gt;0,VLOOKUP(C13,Anmeldeformular!$B$10:$O$109,6),"")</f>
        <v/>
      </c>
      <c r="H13" s="146">
        <v>4</v>
      </c>
      <c r="I13" s="152">
        <f t="array" ref="I13">IF(ISERROR(SMALL(IF((Anmeldeformular!$M$10:$M$109=J7)*(Anmeldeformular!$B$10:$B$109&lt;&gt;""),Anmeldeformular!$B$10:$B$109,""),H13)),0,SMALL(IF((Anmeldeformular!$M$10:$M$109=J7)*(Anmeldeformular!$B$10:$B$109&lt;&gt;""),Anmeldeformular!$B$10:$B$109,""),H13))</f>
        <v>0</v>
      </c>
      <c r="J13" s="141" t="str">
        <f>IF(I13&gt;0,VLOOKUP(I13,Anmeldeformular!$B$10:$O$109,2),"")</f>
        <v/>
      </c>
      <c r="K13" s="141" t="str">
        <f>IF(I13&gt;0,VLOOKUP(I13,Anmeldeformular!$B$10:$O$109,3),"")</f>
        <v/>
      </c>
      <c r="L13" s="142" t="str">
        <f>IF(I13&gt;0,VLOOKUP(I13,Anmeldeformular!$B$10:$O$109,6),"")</f>
        <v/>
      </c>
    </row>
    <row r="14" spans="2:12" ht="18.75" thickBot="1" x14ac:dyDescent="0.4">
      <c r="B14" s="146">
        <v>5</v>
      </c>
      <c r="C14" s="152">
        <f t="array" ref="C14">IF(ISERROR(SMALL(IF((Anmeldeformular!$M$10:$M$109=D7)*(Anmeldeformular!$B$10:$B$109&lt;&gt;""),Anmeldeformular!$B$10:$B$109,""),B14)),0,SMALL(IF((Anmeldeformular!$M$10:$M$109=D7)*(Anmeldeformular!$B$10:$B$109&lt;&gt;""),Anmeldeformular!$B$10:$B$109,""),B14))</f>
        <v>0</v>
      </c>
      <c r="D14" s="141" t="str">
        <f>IF(C14&gt;0,VLOOKUP(C14,Anmeldeformular!$B$10:$O$109,2),"")</f>
        <v/>
      </c>
      <c r="E14" s="141" t="str">
        <f>IF(C14&gt;0,VLOOKUP(C14,Anmeldeformular!$B$10:$O$109,3),"")</f>
        <v/>
      </c>
      <c r="F14" s="142" t="str">
        <f>IF(C14&gt;0,VLOOKUP(C14,Anmeldeformular!$B$10:$O$109,6),"")</f>
        <v/>
      </c>
      <c r="H14" s="146">
        <v>5</v>
      </c>
      <c r="I14" s="152">
        <f t="array" ref="I14">IF(ISERROR(SMALL(IF((Anmeldeformular!$M$10:$M$109=J7)*(Anmeldeformular!$B$10:$B$109&lt;&gt;""),Anmeldeformular!$B$10:$B$109,""),H14)),0,SMALL(IF((Anmeldeformular!$M$10:$M$109=J7)*(Anmeldeformular!$B$10:$B$109&lt;&gt;""),Anmeldeformular!$B$10:$B$109,""),H14))</f>
        <v>0</v>
      </c>
      <c r="J14" s="141" t="str">
        <f>IF(I14&gt;0,VLOOKUP(I14,Anmeldeformular!$B$10:$O$109,2),"")</f>
        <v/>
      </c>
      <c r="K14" s="141" t="str">
        <f>IF(I14&gt;0,VLOOKUP(I14,Anmeldeformular!$B$10:$O$109,3),"")</f>
        <v/>
      </c>
      <c r="L14" s="142" t="str">
        <f>IF(I14&gt;0,VLOOKUP(I14,Anmeldeformular!$B$10:$O$109,6),"")</f>
        <v/>
      </c>
    </row>
    <row r="15" spans="2:12" ht="18.75" thickBot="1" x14ac:dyDescent="0.4">
      <c r="B15" s="146">
        <v>6</v>
      </c>
      <c r="C15" s="152">
        <f t="array" ref="C15">IF(ISERROR(SMALL(IF((Anmeldeformular!$M$10:$M$109=D7)*(Anmeldeformular!$B$10:$B$109&lt;&gt;""),Anmeldeformular!$B$10:$B$109,""),B15)),0,SMALL(IF((Anmeldeformular!$M$10:$M$109=D7)*(Anmeldeformular!$B$10:$B$109&lt;&gt;""),Anmeldeformular!$B$10:$B$109,""),B15))</f>
        <v>0</v>
      </c>
      <c r="D15" s="141" t="str">
        <f>IF(C15&gt;0,VLOOKUP(C15,Anmeldeformular!$B$10:$O$109,2),"")</f>
        <v/>
      </c>
      <c r="E15" s="141" t="str">
        <f>IF(C15&gt;0,VLOOKUP(C15,Anmeldeformular!$B$10:$O$109,3),"")</f>
        <v/>
      </c>
      <c r="F15" s="142" t="str">
        <f>IF(C15&gt;0,VLOOKUP(C15,Anmeldeformular!$B$10:$O$109,6),"")</f>
        <v/>
      </c>
      <c r="H15" s="146">
        <v>6</v>
      </c>
      <c r="I15" s="152">
        <f t="array" ref="I15">IF(ISERROR(SMALL(IF((Anmeldeformular!$M$10:$M$109=J7)*(Anmeldeformular!$B$10:$B$109&lt;&gt;""),Anmeldeformular!$B$10:$B$109,""),H15)),0,SMALL(IF((Anmeldeformular!$M$10:$M$109=J7)*(Anmeldeformular!$B$10:$B$109&lt;&gt;""),Anmeldeformular!$B$10:$B$109,""),H15))</f>
        <v>0</v>
      </c>
      <c r="J15" s="141" t="str">
        <f>IF(I15&gt;0,VLOOKUP(I15,Anmeldeformular!$B$10:$O$109,2),"")</f>
        <v/>
      </c>
      <c r="K15" s="141" t="str">
        <f>IF(I15&gt;0,VLOOKUP(I15,Anmeldeformular!$B$10:$O$109,3),"")</f>
        <v/>
      </c>
      <c r="L15" s="142" t="str">
        <f>IF(I15&gt;0,VLOOKUP(I15,Anmeldeformular!$B$10:$O$109,6),"")</f>
        <v/>
      </c>
    </row>
    <row r="16" spans="2:12" ht="18.75" thickBot="1" x14ac:dyDescent="0.4">
      <c r="B16" s="146">
        <v>7</v>
      </c>
      <c r="C16" s="152">
        <f t="array" ref="C16">IF(ISERROR(SMALL(IF((Anmeldeformular!$M$10:$M$109=D7)*(Anmeldeformular!$B$10:$B$109&lt;&gt;""),Anmeldeformular!$B$10:$B$109,""),B16)),0,SMALL(IF((Anmeldeformular!$M$10:$M$109=D7)*(Anmeldeformular!$B$10:$B$109&lt;&gt;""),Anmeldeformular!$B$10:$B$109,""),B16))</f>
        <v>0</v>
      </c>
      <c r="D16" s="141" t="str">
        <f>IF(C16&gt;0,VLOOKUP(C16,Anmeldeformular!$B$10:$O$109,2),"")</f>
        <v/>
      </c>
      <c r="E16" s="141" t="str">
        <f>IF(C16&gt;0,VLOOKUP(C16,Anmeldeformular!$B$10:$O$109,3),"")</f>
        <v/>
      </c>
      <c r="F16" s="142" t="str">
        <f>IF(C16&gt;0,VLOOKUP(C16,Anmeldeformular!$B$10:$O$109,6),"")</f>
        <v/>
      </c>
      <c r="H16" s="146">
        <v>7</v>
      </c>
      <c r="I16" s="152">
        <f t="array" ref="I16">IF(ISERROR(SMALL(IF((Anmeldeformular!$M$10:$M$109=J7)*(Anmeldeformular!$B$10:$B$109&lt;&gt;""),Anmeldeformular!$B$10:$B$109,""),H16)),0,SMALL(IF((Anmeldeformular!$M$10:$M$109=J7)*(Anmeldeformular!$B$10:$B$109&lt;&gt;""),Anmeldeformular!$B$10:$B$109,""),H16))</f>
        <v>0</v>
      </c>
      <c r="J16" s="141" t="str">
        <f>IF(I16&gt;0,VLOOKUP(I16,Anmeldeformular!$B$10:$O$109,2),"")</f>
        <v/>
      </c>
      <c r="K16" s="141" t="str">
        <f>IF(I16&gt;0,VLOOKUP(I16,Anmeldeformular!$B$10:$O$109,3),"")</f>
        <v/>
      </c>
      <c r="L16" s="142" t="str">
        <f>IF(I16&gt;0,VLOOKUP(I16,Anmeldeformular!$B$10:$O$109,6),"")</f>
        <v/>
      </c>
    </row>
    <row r="17" spans="2:12" ht="18.75" thickBot="1" x14ac:dyDescent="0.4">
      <c r="B17" s="115">
        <v>8</v>
      </c>
      <c r="C17" s="153">
        <f t="array" ref="C17">IF(ISERROR(SMALL(IF((Anmeldeformular!$M$10:$M$109=D7)*(Anmeldeformular!$B$10:$B$109&lt;&gt;""),Anmeldeformular!$B$10:$B$109,""),B17)),0,SMALL(IF((Anmeldeformular!$M$10:$M$109=D7)*(Anmeldeformular!$B$10:$B$109&lt;&gt;""),Anmeldeformular!$B$10:$B$109,""),B17))</f>
        <v>0</v>
      </c>
      <c r="D17" s="141" t="str">
        <f>IF(C17&gt;0,VLOOKUP(C17,Anmeldeformular!$B$10:$O$109,2),"")</f>
        <v/>
      </c>
      <c r="E17" s="141" t="str">
        <f>IF(C17&gt;0,VLOOKUP(C17,Anmeldeformular!$B$10:$O$109,3),"")</f>
        <v/>
      </c>
      <c r="F17" s="142" t="str">
        <f>IF(C17&gt;0,VLOOKUP(C17,Anmeldeformular!$B$10:$O$109,6),"")</f>
        <v/>
      </c>
      <c r="H17" s="115">
        <v>8</v>
      </c>
      <c r="I17" s="153">
        <f t="array" ref="I17">IF(ISERROR(SMALL(IF((Anmeldeformular!$M$10:$M$109=J7)*(Anmeldeformular!$B$10:$B$109&lt;&gt;""),Anmeldeformular!$B$10:$B$109,""),H17)),0,SMALL(IF((Anmeldeformular!$M$10:$M$109=J7)*(Anmeldeformular!$B$10:$B$109&lt;&gt;""),Anmeldeformular!$B$10:$B$109,""),H17))</f>
        <v>0</v>
      </c>
      <c r="J17" s="141" t="str">
        <f>IF(I17&gt;0,VLOOKUP(I17,Anmeldeformular!$B$10:$O$109,2),"")</f>
        <v/>
      </c>
      <c r="K17" s="141" t="str">
        <f>IF(I17&gt;0,VLOOKUP(I17,Anmeldeformular!$B$10:$O$109,3),"")</f>
        <v/>
      </c>
      <c r="L17" s="142" t="str">
        <f>IF(I17&gt;0,VLOOKUP(I17,Anmeldeformular!$B$10:$O$109,6),"")</f>
        <v/>
      </c>
    </row>
    <row r="18" spans="2:12" ht="18.75" thickBot="1" x14ac:dyDescent="0.4">
      <c r="B18" s="145">
        <v>9</v>
      </c>
      <c r="C18" s="151">
        <f t="array" ref="C18">IF(ISERROR(SMALL(IF((Anmeldeformular!$M$10:$M$109=D7)*(Anmeldeformular!$B$10:$B$109&lt;&gt;""),Anmeldeformular!$B$10:$B$109,""),B18)),0,SMALL(IF((Anmeldeformular!$M$10:$M$109=D7)*(Anmeldeformular!$B$10:$B$109&lt;&gt;""),Anmeldeformular!$B$10:$B$109,""),B18))</f>
        <v>0</v>
      </c>
      <c r="D18" s="139" t="str">
        <f>IF(C18&gt;0,VLOOKUP(C18,Anmeldeformular!$B$10:$O$109,2),"")</f>
        <v/>
      </c>
      <c r="E18" s="139" t="str">
        <f>IF(C18&gt;0,VLOOKUP(C18,Anmeldeformular!$B$10:$O$109,3),"")</f>
        <v/>
      </c>
      <c r="F18" s="140" t="str">
        <f>IF(C18&gt;0,VLOOKUP(C18,Anmeldeformular!$B$10:$O$109,6),"")</f>
        <v/>
      </c>
      <c r="H18" s="145">
        <v>9</v>
      </c>
      <c r="I18" s="151">
        <f t="array" ref="I18">IF(ISERROR(SMALL(IF((Anmeldeformular!$M$10:$M$109=J7)*(Anmeldeformular!$B$10:$B$109&lt;&gt;""),Anmeldeformular!$B$10:$B$109,""),H18)),0,SMALL(IF((Anmeldeformular!$M$10:$M$109=J7)*(Anmeldeformular!$B$10:$B$109&lt;&gt;""),Anmeldeformular!$B$10:$B$109,""),H18))</f>
        <v>0</v>
      </c>
      <c r="J18" s="139" t="str">
        <f>IF(I18&gt;0,VLOOKUP(I18,Anmeldeformular!$B$10:$O$109,2),"")</f>
        <v/>
      </c>
      <c r="K18" s="139" t="str">
        <f>IF(I18&gt;0,VLOOKUP(I18,Anmeldeformular!$B$10:$O$109,3),"")</f>
        <v/>
      </c>
      <c r="L18" s="140" t="str">
        <f>IF(I18&gt;0,VLOOKUP(I18,Anmeldeformular!$B$10:$O$109,6),"")</f>
        <v/>
      </c>
    </row>
    <row r="19" spans="2:12" ht="18.75" thickBot="1" x14ac:dyDescent="0.4">
      <c r="B19" s="146">
        <v>10</v>
      </c>
      <c r="C19" s="152">
        <f t="array" ref="C19">IF(ISERROR(SMALL(IF((Anmeldeformular!$M$10:$M$109=D7)*(Anmeldeformular!$B$10:$B$109&lt;&gt;""),Anmeldeformular!$B$10:$B$109,""),B19)),0,SMALL(IF((Anmeldeformular!$M$10:$M$109=D7)*(Anmeldeformular!$B$10:$B$109&lt;&gt;""),Anmeldeformular!$B$10:$B$109,""),B19))</f>
        <v>0</v>
      </c>
      <c r="D19" s="141" t="str">
        <f>IF(C19&gt;0,VLOOKUP(C19,Anmeldeformular!$B$10:$O$109,2),"")</f>
        <v/>
      </c>
      <c r="E19" s="141" t="str">
        <f>IF(C19&gt;0,VLOOKUP(C19,Anmeldeformular!$B$10:$O$109,3),"")</f>
        <v/>
      </c>
      <c r="F19" s="142" t="str">
        <f>IF(C19&gt;0,VLOOKUP(C19,Anmeldeformular!$B$10:$O$109,6),"")</f>
        <v/>
      </c>
      <c r="H19" s="146">
        <v>10</v>
      </c>
      <c r="I19" s="152">
        <f t="array" ref="I19">IF(ISERROR(SMALL(IF((Anmeldeformular!$M$10:$M$109=J7)*(Anmeldeformular!$B$10:$B$109&lt;&gt;""),Anmeldeformular!$B$10:$B$109,""),H19)),0,SMALL(IF((Anmeldeformular!$M$10:$M$109=J7)*(Anmeldeformular!$B$10:$B$109&lt;&gt;""),Anmeldeformular!$B$10:$B$109,""),H19))</f>
        <v>0</v>
      </c>
      <c r="J19" s="141" t="str">
        <f>IF(I19&gt;0,VLOOKUP(I19,Anmeldeformular!$B$10:$O$109,2),"")</f>
        <v/>
      </c>
      <c r="K19" s="141" t="str">
        <f>IF(I19&gt;0,VLOOKUP(I19,Anmeldeformular!$B$10:$O$109,3),"")</f>
        <v/>
      </c>
      <c r="L19" s="142" t="str">
        <f>IF(I19&gt;0,VLOOKUP(I19,Anmeldeformular!$B$10:$O$109,6),"")</f>
        <v/>
      </c>
    </row>
    <row r="20" spans="2:12" ht="18.75" thickBot="1" x14ac:dyDescent="0.4">
      <c r="B20" s="146">
        <v>11</v>
      </c>
      <c r="C20" s="152">
        <f t="array" ref="C20">IF(ISERROR(SMALL(IF((Anmeldeformular!$M$10:$M$109=D7)*(Anmeldeformular!$B$10:$B$109&lt;&gt;""),Anmeldeformular!$B$10:$B$109,""),B20)),0,SMALL(IF((Anmeldeformular!$M$10:$M$109=D7)*(Anmeldeformular!$B$10:$B$109&lt;&gt;""),Anmeldeformular!$B$10:$B$109,""),B20))</f>
        <v>0</v>
      </c>
      <c r="D20" s="141" t="str">
        <f>IF(C20&gt;0,VLOOKUP(C20,Anmeldeformular!$B$10:$O$109,2),"")</f>
        <v/>
      </c>
      <c r="E20" s="141" t="str">
        <f>IF(C20&gt;0,VLOOKUP(C20,Anmeldeformular!$B$10:$O$109,3),"")</f>
        <v/>
      </c>
      <c r="F20" s="142" t="str">
        <f>IF(C20&gt;0,VLOOKUP(C20,Anmeldeformular!$B$10:$O$109,6),"")</f>
        <v/>
      </c>
      <c r="H20" s="146">
        <v>11</v>
      </c>
      <c r="I20" s="152">
        <f t="array" ref="I20">IF(ISERROR(SMALL(IF((Anmeldeformular!$M$10:$M$109=J7)*(Anmeldeformular!$B$10:$B$109&lt;&gt;""),Anmeldeformular!$B$10:$B$109,""),H20)),0,SMALL(IF((Anmeldeformular!$M$10:$M$109=J7)*(Anmeldeformular!$B$10:$B$109&lt;&gt;""),Anmeldeformular!$B$10:$B$109,""),H20))</f>
        <v>0</v>
      </c>
      <c r="J20" s="141" t="str">
        <f>IF(I20&gt;0,VLOOKUP(I20,Anmeldeformular!$B$10:$O$109,2),"")</f>
        <v/>
      </c>
      <c r="K20" s="141" t="str">
        <f>IF(I20&gt;0,VLOOKUP(I20,Anmeldeformular!$B$10:$O$109,3),"")</f>
        <v/>
      </c>
      <c r="L20" s="142" t="str">
        <f>IF(I20&gt;0,VLOOKUP(I20,Anmeldeformular!$B$10:$O$109,6),"")</f>
        <v/>
      </c>
    </row>
    <row r="21" spans="2:12" ht="18.75" thickBot="1" x14ac:dyDescent="0.4">
      <c r="B21" s="146">
        <v>12</v>
      </c>
      <c r="C21" s="152">
        <f t="array" ref="C21">IF(ISERROR(SMALL(IF((Anmeldeformular!$M$10:$M$109=D7)*(Anmeldeformular!$B$10:$B$109&lt;&gt;""),Anmeldeformular!$B$10:$B$109,""),B21)),0,SMALL(IF((Anmeldeformular!$M$10:$M$109=D7)*(Anmeldeformular!$B$10:$B$109&lt;&gt;""),Anmeldeformular!$B$10:$B$109,""),B21))</f>
        <v>0</v>
      </c>
      <c r="D21" s="141" t="str">
        <f>IF(C21&gt;0,VLOOKUP(C21,Anmeldeformular!$B$10:$O$109,2),"")</f>
        <v/>
      </c>
      <c r="E21" s="141" t="str">
        <f>IF(C21&gt;0,VLOOKUP(C21,Anmeldeformular!$B$10:$O$109,3),"")</f>
        <v/>
      </c>
      <c r="F21" s="142" t="str">
        <f>IF(C21&gt;0,VLOOKUP(C21,Anmeldeformular!$B$10:$O$109,6),"")</f>
        <v/>
      </c>
      <c r="H21" s="146">
        <v>12</v>
      </c>
      <c r="I21" s="152">
        <f t="array" ref="I21">IF(ISERROR(SMALL(IF((Anmeldeformular!$M$10:$M$109=J7)*(Anmeldeformular!$B$10:$B$109&lt;&gt;""),Anmeldeformular!$B$10:$B$109,""),H21)),0,SMALL(IF((Anmeldeformular!$M$10:$M$109=J7)*(Anmeldeformular!$B$10:$B$109&lt;&gt;""),Anmeldeformular!$B$10:$B$109,""),H21))</f>
        <v>0</v>
      </c>
      <c r="J21" s="141" t="str">
        <f>IF(I21&gt;0,VLOOKUP(I21,Anmeldeformular!$B$10:$O$109,2),"")</f>
        <v/>
      </c>
      <c r="K21" s="141" t="str">
        <f>IF(I21&gt;0,VLOOKUP(I21,Anmeldeformular!$B$10:$O$109,3),"")</f>
        <v/>
      </c>
      <c r="L21" s="142" t="str">
        <f>IF(I21&gt;0,VLOOKUP(I21,Anmeldeformular!$B$10:$O$109,6),"")</f>
        <v/>
      </c>
    </row>
    <row r="22" spans="2:12" ht="18.75" thickBot="1" x14ac:dyDescent="0.4">
      <c r="B22" s="146">
        <v>13</v>
      </c>
      <c r="C22" s="152">
        <f t="array" ref="C22">IF(ISERROR(SMALL(IF((Anmeldeformular!$M$10:$M$109=D7)*(Anmeldeformular!$B$10:$B$109&lt;&gt;""),Anmeldeformular!$B$10:$B$109,""),B22)),0,SMALL(IF((Anmeldeformular!$M$10:$M$109=D7)*(Anmeldeformular!$B$10:$B$109&lt;&gt;""),Anmeldeformular!$B$10:$B$109,""),B22))</f>
        <v>0</v>
      </c>
      <c r="D22" s="141" t="str">
        <f>IF(C22&gt;0,VLOOKUP(C22,Anmeldeformular!$B$10:$O$109,2),"")</f>
        <v/>
      </c>
      <c r="E22" s="141" t="str">
        <f>IF(C22&gt;0,VLOOKUP(C22,Anmeldeformular!$B$10:$O$109,3),"")</f>
        <v/>
      </c>
      <c r="F22" s="142" t="str">
        <f>IF(C22&gt;0,VLOOKUP(C22,Anmeldeformular!$B$10:$O$109,6),"")</f>
        <v/>
      </c>
      <c r="H22" s="146">
        <v>13</v>
      </c>
      <c r="I22" s="152">
        <f t="array" ref="I22">IF(ISERROR(SMALL(IF((Anmeldeformular!$M$10:$M$109=J7)*(Anmeldeformular!$B$10:$B$109&lt;&gt;""),Anmeldeformular!$B$10:$B$109,""),H22)),0,SMALL(IF((Anmeldeformular!$M$10:$M$109=J7)*(Anmeldeformular!$B$10:$B$109&lt;&gt;""),Anmeldeformular!$B$10:$B$109,""),H22))</f>
        <v>0</v>
      </c>
      <c r="J22" s="141" t="str">
        <f>IF(I22&gt;0,VLOOKUP(I22,Anmeldeformular!$B$10:$O$109,2),"")</f>
        <v/>
      </c>
      <c r="K22" s="141" t="str">
        <f>IF(I22&gt;0,VLOOKUP(I22,Anmeldeformular!$B$10:$O$109,3),"")</f>
        <v/>
      </c>
      <c r="L22" s="142" t="str">
        <f>IF(I22&gt;0,VLOOKUP(I22,Anmeldeformular!$B$10:$O$109,6),"")</f>
        <v/>
      </c>
    </row>
    <row r="23" spans="2:12" ht="18.75" thickBot="1" x14ac:dyDescent="0.4">
      <c r="B23" s="146">
        <v>14</v>
      </c>
      <c r="C23" s="152">
        <f t="array" ref="C23">IF(ISERROR(SMALL(IF((Anmeldeformular!$M$10:$M$109=D7)*(Anmeldeformular!$B$10:$B$109&lt;&gt;""),Anmeldeformular!$B$10:$B$109,""),B23)),0,SMALL(IF((Anmeldeformular!$M$10:$M$109=D7)*(Anmeldeformular!$B$10:$B$109&lt;&gt;""),Anmeldeformular!$B$10:$B$109,""),B23))</f>
        <v>0</v>
      </c>
      <c r="D23" s="141" t="str">
        <f>IF(C23&gt;0,VLOOKUP(C23,Anmeldeformular!$B$10:$O$109,2),"")</f>
        <v/>
      </c>
      <c r="E23" s="141" t="str">
        <f>IF(C23&gt;0,VLOOKUP(C23,Anmeldeformular!$B$10:$O$109,3),"")</f>
        <v/>
      </c>
      <c r="F23" s="142" t="str">
        <f>IF(C23&gt;0,VLOOKUP(C23,Anmeldeformular!$B$10:$O$109,6),"")</f>
        <v/>
      </c>
      <c r="H23" s="146">
        <v>14</v>
      </c>
      <c r="I23" s="152">
        <f t="array" ref="I23">IF(ISERROR(SMALL(IF((Anmeldeformular!$M$10:$M$109=J7)*(Anmeldeformular!$B$10:$B$109&lt;&gt;""),Anmeldeformular!$B$10:$B$109,""),H23)),0,SMALL(IF((Anmeldeformular!$M$10:$M$109=J7)*(Anmeldeformular!$B$10:$B$109&lt;&gt;""),Anmeldeformular!$B$10:$B$109,""),H23))</f>
        <v>0</v>
      </c>
      <c r="J23" s="141" t="str">
        <f>IF(I23&gt;0,VLOOKUP(I23,Anmeldeformular!$B$10:$O$109,2),"")</f>
        <v/>
      </c>
      <c r="K23" s="141" t="str">
        <f>IF(I23&gt;0,VLOOKUP(I23,Anmeldeformular!$B$10:$O$109,3),"")</f>
        <v/>
      </c>
      <c r="L23" s="142" t="str">
        <f>IF(I23&gt;0,VLOOKUP(I23,Anmeldeformular!$B$10:$O$109,6),"")</f>
        <v/>
      </c>
    </row>
    <row r="24" spans="2:12" ht="18.75" thickBot="1" x14ac:dyDescent="0.4">
      <c r="B24" s="115">
        <v>15</v>
      </c>
      <c r="C24" s="153">
        <f t="array" ref="C24">IF(ISERROR(SMALL(IF((Anmeldeformular!$M$10:$M$109=D7)*(Anmeldeformular!$B$10:$B$109&lt;&gt;""),Anmeldeformular!$B$10:$B$109,""),B24)),0,SMALL(IF((Anmeldeformular!$M$10:$M$109=D7)*(Anmeldeformular!$B$10:$B$109&lt;&gt;""),Anmeldeformular!$B$10:$B$109,""),B24))</f>
        <v>0</v>
      </c>
      <c r="D24" s="141" t="str">
        <f>IF(C24&gt;0,VLOOKUP(C24,Anmeldeformular!$B$10:$O$109,2),"")</f>
        <v/>
      </c>
      <c r="E24" s="141" t="str">
        <f>IF(C24&gt;0,VLOOKUP(C24,Anmeldeformular!$B$10:$O$109,3),"")</f>
        <v/>
      </c>
      <c r="F24" s="142" t="str">
        <f>IF(C24&gt;0,VLOOKUP(C24,Anmeldeformular!$B$10:$O$109,6),"")</f>
        <v/>
      </c>
      <c r="H24" s="115">
        <v>15</v>
      </c>
      <c r="I24" s="153">
        <f t="array" ref="I24">IF(ISERROR(SMALL(IF((Anmeldeformular!$M$10:$M$109=J7)*(Anmeldeformular!$B$10:$B$109&lt;&gt;""),Anmeldeformular!$B$10:$B$109,""),H24)),0,SMALL(IF((Anmeldeformular!$M$10:$M$109=J7)*(Anmeldeformular!$B$10:$B$109&lt;&gt;""),Anmeldeformular!$B$10:$B$109,""),H24))</f>
        <v>0</v>
      </c>
      <c r="J24" s="141" t="str">
        <f>IF(I24&gt;0,VLOOKUP(I24,Anmeldeformular!$B$10:$O$109,2),"")</f>
        <v/>
      </c>
      <c r="K24" s="141" t="str">
        <f>IF(I24&gt;0,VLOOKUP(I24,Anmeldeformular!$B$10:$O$109,3),"")</f>
        <v/>
      </c>
      <c r="L24" s="142" t="str">
        <f>IF(I24&gt;0,VLOOKUP(I24,Anmeldeformular!$B$10:$O$109,6),"")</f>
        <v/>
      </c>
    </row>
    <row r="25" spans="2:12" ht="18.75" thickBot="1" x14ac:dyDescent="0.4">
      <c r="B25" s="147">
        <v>16</v>
      </c>
      <c r="C25" s="154">
        <f t="array" ref="C25">IF(ISERROR(SMALL(IF((Anmeldeformular!$M$10:$M$109=D7)*(Anmeldeformular!$B$10:$B$109&lt;&gt;""),Anmeldeformular!$B$10:$B$109,""),B25)),0,SMALL(IF((Anmeldeformular!$M$10:$M$109=D7)*(Anmeldeformular!$B$10:$B$109&lt;&gt;""),Anmeldeformular!$B$10:$B$109,""),B25))</f>
        <v>0</v>
      </c>
      <c r="D25" s="139" t="str">
        <f>IF(C25&gt;0,VLOOKUP(C25,Anmeldeformular!$B$10:$O$109,2),"")</f>
        <v/>
      </c>
      <c r="E25" s="139" t="str">
        <f>IF(C25&gt;0,VLOOKUP(C25,Anmeldeformular!$B$10:$O$109,3),"")</f>
        <v/>
      </c>
      <c r="F25" s="140" t="str">
        <f>IF(C25&gt;0,VLOOKUP(C25,Anmeldeformular!$B$10:$O$109,6),"")</f>
        <v/>
      </c>
      <c r="H25" s="147">
        <v>16</v>
      </c>
      <c r="I25" s="154">
        <f t="array" ref="I25">IF(ISERROR(SMALL(IF((Anmeldeformular!$M$10:$M$109=J7)*(Anmeldeformular!$B$10:$B$109&lt;&gt;""),Anmeldeformular!$B$10:$B$109,""),H25)),0,SMALL(IF((Anmeldeformular!$M$10:$M$109=J7)*(Anmeldeformular!$B$10:$B$109&lt;&gt;""),Anmeldeformular!$B$10:$B$109,""),H25))</f>
        <v>0</v>
      </c>
      <c r="J25" s="139" t="str">
        <f>IF(I25&gt;0,VLOOKUP(I25,Anmeldeformular!$B$10:$O$109,2),"")</f>
        <v/>
      </c>
      <c r="K25" s="139" t="str">
        <f>IF(I25&gt;0,VLOOKUP(I25,Anmeldeformular!$B$10:$O$109,3),"")</f>
        <v/>
      </c>
      <c r="L25" s="140" t="str">
        <f>IF(I25&gt;0,VLOOKUP(I25,Anmeldeformular!$B$10:$O$109,6),"")</f>
        <v/>
      </c>
    </row>
    <row r="26" spans="2:12" ht="18.75" thickBot="1" x14ac:dyDescent="0.4">
      <c r="B26" s="145">
        <v>17</v>
      </c>
      <c r="C26" s="151">
        <f t="array" ref="C26">IF(ISERROR(SMALL(IF((Anmeldeformular!$M$10:$M$109=D7)*(Anmeldeformular!$B$10:$B$109&lt;&gt;""),Anmeldeformular!$B$10:$B$109,""),B26)),0,SMALL(IF((Anmeldeformular!$M$10:$M$109=D7)*(Anmeldeformular!$B$10:$B$109&lt;&gt;""),Anmeldeformular!$B$10:$B$109,""),B26))</f>
        <v>0</v>
      </c>
      <c r="D26" s="139" t="str">
        <f>IF(C26&gt;0,VLOOKUP(C26,Anmeldeformular!$B$10:$O$109,2),"")</f>
        <v/>
      </c>
      <c r="E26" s="139" t="str">
        <f>IF(C26&gt;0,VLOOKUP(C26,Anmeldeformular!$B$10:$O$109,3),"")</f>
        <v/>
      </c>
      <c r="F26" s="140" t="str">
        <f>IF(C26&gt;0,VLOOKUP(C26,Anmeldeformular!$B$10:$O$109,6),"")</f>
        <v/>
      </c>
      <c r="H26" s="145">
        <v>17</v>
      </c>
      <c r="I26" s="151">
        <f t="array" ref="I26">IF(ISERROR(SMALL(IF((Anmeldeformular!$M$10:$M$109=J7)*(Anmeldeformular!$B$10:$B$109&lt;&gt;""),Anmeldeformular!$B$10:$B$109,""),H26)),0,SMALL(IF((Anmeldeformular!$M$10:$M$109=J7)*(Anmeldeformular!$B$10:$B$109&lt;&gt;""),Anmeldeformular!$B$10:$B$109,""),H26))</f>
        <v>0</v>
      </c>
      <c r="J26" s="139" t="str">
        <f>IF(I26&gt;0,VLOOKUP(I26,Anmeldeformular!$B$10:$O$109,2),"")</f>
        <v/>
      </c>
      <c r="K26" s="139" t="str">
        <f>IF(I26&gt;0,VLOOKUP(I26,Anmeldeformular!$B$10:$O$109,3),"")</f>
        <v/>
      </c>
      <c r="L26" s="140" t="str">
        <f>IF(I26&gt;0,VLOOKUP(I26,Anmeldeformular!$B$10:$O$109,6),"")</f>
        <v/>
      </c>
    </row>
    <row r="27" spans="2:12" ht="18.75" thickBot="1" x14ac:dyDescent="0.4">
      <c r="B27" s="146">
        <v>18</v>
      </c>
      <c r="C27" s="152">
        <f t="array" ref="C27">IF(ISERROR(SMALL(IF((Anmeldeformular!$M$10:$M$109=D7)*(Anmeldeformular!$B$10:$B$109&lt;&gt;""),Anmeldeformular!$B$10:$B$109,""),B27)),0,SMALL(IF((Anmeldeformular!$M$10:$M$109=D7)*(Anmeldeformular!$B$10:$B$109&lt;&gt;""),Anmeldeformular!$B$10:$B$109,""),B27))</f>
        <v>0</v>
      </c>
      <c r="D27" s="141" t="str">
        <f>IF(C27&gt;0,VLOOKUP(C27,Anmeldeformular!$B$10:$O$109,2),"")</f>
        <v/>
      </c>
      <c r="E27" s="141" t="str">
        <f>IF(C27&gt;0,VLOOKUP(C27,Anmeldeformular!$B$10:$O$109,3),"")</f>
        <v/>
      </c>
      <c r="F27" s="142" t="str">
        <f>IF(C27&gt;0,VLOOKUP(C27,Anmeldeformular!$B$10:$O$109,6),"")</f>
        <v/>
      </c>
      <c r="H27" s="146">
        <v>18</v>
      </c>
      <c r="I27" s="152">
        <f t="array" ref="I27">IF(ISERROR(SMALL(IF((Anmeldeformular!$M$10:$M$109=J7)*(Anmeldeformular!$B$10:$B$109&lt;&gt;""),Anmeldeformular!$B$10:$B$109,""),H27)),0,SMALL(IF((Anmeldeformular!$M$10:$M$109=J7)*(Anmeldeformular!$B$10:$B$109&lt;&gt;""),Anmeldeformular!$B$10:$B$109,""),H27))</f>
        <v>0</v>
      </c>
      <c r="J27" s="141" t="str">
        <f>IF(I27&gt;0,VLOOKUP(I27,Anmeldeformular!$B$10:$O$109,2),"")</f>
        <v/>
      </c>
      <c r="K27" s="141" t="str">
        <f>IF(I27&gt;0,VLOOKUP(I27,Anmeldeformular!$B$10:$O$109,3),"")</f>
        <v/>
      </c>
      <c r="L27" s="142" t="str">
        <f>IF(I27&gt;0,VLOOKUP(I27,Anmeldeformular!$B$10:$O$109,6),"")</f>
        <v/>
      </c>
    </row>
    <row r="28" spans="2:12" ht="18.75" thickBot="1" x14ac:dyDescent="0.4">
      <c r="B28" s="146">
        <v>19</v>
      </c>
      <c r="C28" s="152">
        <f t="array" ref="C28">IF(ISERROR(SMALL(IF((Anmeldeformular!$M$10:$M$109=D7)*(Anmeldeformular!$B$10:$B$109&lt;&gt;""),Anmeldeformular!$B$10:$B$109,""),B28)),0,SMALL(IF((Anmeldeformular!$M$10:$M$109=D7)*(Anmeldeformular!$B$10:$B$109&lt;&gt;""),Anmeldeformular!$B$10:$B$109,""),B28))</f>
        <v>0</v>
      </c>
      <c r="D28" s="141" t="str">
        <f>IF(C28&gt;0,VLOOKUP(C28,Anmeldeformular!$B$10:$O$109,2),"")</f>
        <v/>
      </c>
      <c r="E28" s="141" t="str">
        <f>IF(C28&gt;0,VLOOKUP(C28,Anmeldeformular!$B$10:$O$109,3),"")</f>
        <v/>
      </c>
      <c r="F28" s="142" t="str">
        <f>IF(C28&gt;0,VLOOKUP(C28,Anmeldeformular!$B$10:$O$109,6),"")</f>
        <v/>
      </c>
      <c r="H28" s="146">
        <v>19</v>
      </c>
      <c r="I28" s="152">
        <f t="array" ref="I28">IF(ISERROR(SMALL(IF((Anmeldeformular!$M$10:$M$109=J7)*(Anmeldeformular!$B$10:$B$109&lt;&gt;""),Anmeldeformular!$B$10:$B$109,""),H28)),0,SMALL(IF((Anmeldeformular!$M$10:$M$109=J7)*(Anmeldeformular!$B$10:$B$109&lt;&gt;""),Anmeldeformular!$B$10:$B$109,""),H28))</f>
        <v>0</v>
      </c>
      <c r="J28" s="141" t="str">
        <f>IF(I28&gt;0,VLOOKUP(I28,Anmeldeformular!$B$10:$O$109,2),"")</f>
        <v/>
      </c>
      <c r="K28" s="141" t="str">
        <f>IF(I28&gt;0,VLOOKUP(I28,Anmeldeformular!$B$10:$O$109,3),"")</f>
        <v/>
      </c>
      <c r="L28" s="142" t="str">
        <f>IF(I28&gt;0,VLOOKUP(I28,Anmeldeformular!$B$10:$O$109,6),"")</f>
        <v/>
      </c>
    </row>
    <row r="29" spans="2:12" ht="18.75" thickBot="1" x14ac:dyDescent="0.4">
      <c r="B29" s="146">
        <v>20</v>
      </c>
      <c r="C29" s="152">
        <f t="array" ref="C29">IF(ISERROR(SMALL(IF((Anmeldeformular!$M$10:$M$109=D7)*(Anmeldeformular!$B$10:$B$109&lt;&gt;""),Anmeldeformular!$B$10:$B$109,""),B29)),0,SMALL(IF((Anmeldeformular!$M$10:$M$109=D7)*(Anmeldeformular!$B$10:$B$109&lt;&gt;""),Anmeldeformular!$B$10:$B$109,""),B29))</f>
        <v>0</v>
      </c>
      <c r="D29" s="141" t="str">
        <f>IF(C29&gt;0,VLOOKUP(C29,Anmeldeformular!$B$10:$O$109,2),"")</f>
        <v/>
      </c>
      <c r="E29" s="141" t="str">
        <f>IF(C29&gt;0,VLOOKUP(C29,Anmeldeformular!$B$10:$O$109,3),"")</f>
        <v/>
      </c>
      <c r="F29" s="142" t="str">
        <f>IF(C29&gt;0,VLOOKUP(C29,Anmeldeformular!$B$10:$O$109,6),"")</f>
        <v/>
      </c>
      <c r="H29" s="146">
        <v>20</v>
      </c>
      <c r="I29" s="152">
        <f t="array" ref="I29">IF(ISERROR(SMALL(IF((Anmeldeformular!$M$10:$M$109=J7)*(Anmeldeformular!$B$10:$B$109&lt;&gt;""),Anmeldeformular!$B$10:$B$109,""),H29)),0,SMALL(IF((Anmeldeformular!$M$10:$M$109=J7)*(Anmeldeformular!$B$10:$B$109&lt;&gt;""),Anmeldeformular!$B$10:$B$109,""),H29))</f>
        <v>0</v>
      </c>
      <c r="J29" s="141" t="str">
        <f>IF(I29&gt;0,VLOOKUP(I29,Anmeldeformular!$B$10:$O$109,2),"")</f>
        <v/>
      </c>
      <c r="K29" s="141" t="str">
        <f>IF(I29&gt;0,VLOOKUP(I29,Anmeldeformular!$B$10:$O$109,3),"")</f>
        <v/>
      </c>
      <c r="L29" s="142" t="str">
        <f>IF(I29&gt;0,VLOOKUP(I29,Anmeldeformular!$B$10:$O$109,6),"")</f>
        <v/>
      </c>
    </row>
    <row r="30" spans="2:12" ht="18.75" thickBot="1" x14ac:dyDescent="0.4">
      <c r="B30" s="146">
        <v>21</v>
      </c>
      <c r="C30" s="152">
        <f t="array" ref="C30">IF(ISERROR(SMALL(IF((Anmeldeformular!$M$10:$M$109=D7)*(Anmeldeformular!$B$10:$B$109&lt;&gt;""),Anmeldeformular!$B$10:$B$109,""),B30)),0,SMALL(IF((Anmeldeformular!$M$10:$M$109=D7)*(Anmeldeformular!$B$10:$B$109&lt;&gt;""),Anmeldeformular!$B$10:$B$109,""),B30))</f>
        <v>0</v>
      </c>
      <c r="D30" s="141" t="str">
        <f>IF(C30&gt;0,VLOOKUP(C30,Anmeldeformular!$B$10:$O$109,2),"")</f>
        <v/>
      </c>
      <c r="E30" s="141" t="str">
        <f>IF(C30&gt;0,VLOOKUP(C30,Anmeldeformular!$B$10:$O$109,3),"")</f>
        <v/>
      </c>
      <c r="F30" s="142" t="str">
        <f>IF(C30&gt;0,VLOOKUP(C30,Anmeldeformular!$B$10:$O$109,6),"")</f>
        <v/>
      </c>
      <c r="H30" s="146">
        <v>21</v>
      </c>
      <c r="I30" s="152">
        <f t="array" ref="I30">IF(ISERROR(SMALL(IF((Anmeldeformular!$M$10:$M$109=J7)*(Anmeldeformular!$B$10:$B$109&lt;&gt;""),Anmeldeformular!$B$10:$B$109,""),H30)),0,SMALL(IF((Anmeldeformular!$M$10:$M$109=J7)*(Anmeldeformular!$B$10:$B$109&lt;&gt;""),Anmeldeformular!$B$10:$B$109,""),H30))</f>
        <v>0</v>
      </c>
      <c r="J30" s="141" t="str">
        <f>IF(I30&gt;0,VLOOKUP(I30,Anmeldeformular!$B$10:$O$109,2),"")</f>
        <v/>
      </c>
      <c r="K30" s="141" t="str">
        <f>IF(I30&gt;0,VLOOKUP(I30,Anmeldeformular!$B$10:$O$109,3),"")</f>
        <v/>
      </c>
      <c r="L30" s="142" t="str">
        <f>IF(I30&gt;0,VLOOKUP(I30,Anmeldeformular!$B$10:$O$109,6),"")</f>
        <v/>
      </c>
    </row>
    <row r="31" spans="2:12" ht="18.75" thickBot="1" x14ac:dyDescent="0.4">
      <c r="B31" s="118">
        <v>22</v>
      </c>
      <c r="C31" s="155">
        <f t="array" ref="C31">IF(ISERROR(SMALL(IF((Anmeldeformular!$M$10:$M$109=D7)*(Anmeldeformular!$B$10:$B$109&lt;&gt;""),Anmeldeformular!$B$10:$B$109,""),B31)),0,SMALL(IF((Anmeldeformular!$M$10:$M$109=D7)*(Anmeldeformular!$B$10:$B$109&lt;&gt;""),Anmeldeformular!$B$10:$B$109,""),B31))</f>
        <v>0</v>
      </c>
      <c r="D31" s="143" t="str">
        <f>IF(C31&gt;0,VLOOKUP(C31,Anmeldeformular!$B$10:$O$109,2),"")</f>
        <v/>
      </c>
      <c r="E31" s="143" t="str">
        <f>IF(C31&gt;0,VLOOKUP(C31,Anmeldeformular!$B$10:$O$109,3),"")</f>
        <v/>
      </c>
      <c r="F31" s="144" t="str">
        <f>IF(C31&gt;0,VLOOKUP(C31,Anmeldeformular!$B$10:$O$109,6),"")</f>
        <v/>
      </c>
      <c r="H31" s="118">
        <v>22</v>
      </c>
      <c r="I31" s="155">
        <f t="array" ref="I31">IF(ISERROR(SMALL(IF((Anmeldeformular!$M$10:$M$109=J7)*(Anmeldeformular!$B$10:$B$109&lt;&gt;""),Anmeldeformular!$B$10:$B$109,""),H31)),0,SMALL(IF((Anmeldeformular!$M$10:$M$109=J7)*(Anmeldeformular!$B$10:$B$109&lt;&gt;""),Anmeldeformular!$B$10:$B$109,""),H31))</f>
        <v>0</v>
      </c>
      <c r="J31" s="143" t="str">
        <f>IF(I31&gt;0,VLOOKUP(I31,Anmeldeformular!$B$10:$O$109,2),"")</f>
        <v/>
      </c>
      <c r="K31" s="143" t="str">
        <f>IF(I31&gt;0,VLOOKUP(I31,Anmeldeformular!$B$10:$O$109,3),"")</f>
        <v/>
      </c>
      <c r="L31" s="144" t="str">
        <f>IF(I31&gt;0,VLOOKUP(I31,Anmeldeformular!$B$10:$O$109,6),"")</f>
        <v/>
      </c>
    </row>
    <row r="32" spans="2:12" ht="16.5" thickTop="1" thickBot="1" x14ac:dyDescent="0.3"/>
    <row r="33" spans="2:12" ht="20.25" thickTop="1" thickBot="1" x14ac:dyDescent="0.4">
      <c r="B33" s="350" t="s">
        <v>46</v>
      </c>
      <c r="C33" s="351"/>
      <c r="D33" s="127">
        <v>3</v>
      </c>
      <c r="E33" s="128"/>
      <c r="F33" s="129"/>
      <c r="H33" s="350" t="s">
        <v>46</v>
      </c>
      <c r="I33" s="351"/>
      <c r="J33" s="127">
        <v>4</v>
      </c>
      <c r="K33" s="128"/>
      <c r="L33" s="129"/>
    </row>
    <row r="34" spans="2:12" ht="18.75" thickBot="1" x14ac:dyDescent="0.4">
      <c r="B34" s="145" t="s">
        <v>104</v>
      </c>
      <c r="C34" s="352" t="s">
        <v>115</v>
      </c>
      <c r="D34" s="353"/>
      <c r="E34" s="353"/>
      <c r="F34" s="354"/>
      <c r="H34" s="145" t="s">
        <v>104</v>
      </c>
      <c r="I34" s="352" t="s">
        <v>117</v>
      </c>
      <c r="J34" s="353"/>
      <c r="K34" s="353"/>
      <c r="L34" s="354"/>
    </row>
    <row r="35" spans="2:12" ht="18.75" thickBot="1" x14ac:dyDescent="0.4">
      <c r="B35" s="115" t="s">
        <v>79</v>
      </c>
      <c r="C35" s="148"/>
      <c r="D35" s="149" t="s">
        <v>34</v>
      </c>
      <c r="E35" s="149" t="s">
        <v>105</v>
      </c>
      <c r="F35" s="150" t="s">
        <v>40</v>
      </c>
      <c r="H35" s="115" t="s">
        <v>79</v>
      </c>
      <c r="I35" s="148"/>
      <c r="J35" s="149" t="s">
        <v>34</v>
      </c>
      <c r="K35" s="149" t="s">
        <v>105</v>
      </c>
      <c r="L35" s="150" t="s">
        <v>40</v>
      </c>
    </row>
    <row r="36" spans="2:12" ht="18.75" thickBot="1" x14ac:dyDescent="0.4">
      <c r="B36" s="145">
        <v>1</v>
      </c>
      <c r="C36" s="151">
        <f t="array" ref="C36">IF(ISERROR(SMALL(IF((Anmeldeformular!$M$10:$M$109=D33)*(Anmeldeformular!$B$10:$B$109&lt;&gt;""),Anmeldeformular!$B$10:$B$109,""),B36)),0,SMALL(IF((Anmeldeformular!$M$10:$M$109=D33)*(Anmeldeformular!$B$10:$B$109&lt;&gt;""),Anmeldeformular!$B$10:$B$109,""),B36))</f>
        <v>0</v>
      </c>
      <c r="D36" s="139" t="str">
        <f>IF(C36&gt;0,VLOOKUP(C36,Anmeldeformular!$B$10:$O$109,2),"")</f>
        <v/>
      </c>
      <c r="E36" s="139" t="str">
        <f>IF(C36&gt;0,VLOOKUP(C36,Anmeldeformular!$B$10:$O$109,3),"")</f>
        <v/>
      </c>
      <c r="F36" s="140" t="str">
        <f>IF(C36&gt;0,VLOOKUP(C36,Anmeldeformular!$B$10:$O$109,6),"")</f>
        <v/>
      </c>
      <c r="H36" s="145">
        <v>1</v>
      </c>
      <c r="I36" s="151">
        <f t="array" ref="I36">IF(ISERROR(SMALL(IF((Anmeldeformular!$M$10:$M$109=J33)*(Anmeldeformular!$B$10:$B$109&lt;&gt;""),Anmeldeformular!$B$10:$B$109,""),H36)),0,SMALL(IF((Anmeldeformular!$M$10:$M$109=J33)*(Anmeldeformular!$B$10:$B$109&lt;&gt;""),Anmeldeformular!$B$10:$B$109,""),H36))</f>
        <v>0</v>
      </c>
      <c r="J36" s="139" t="str">
        <f>IF(I36&gt;0,VLOOKUP(I36,Anmeldeformular!$B$10:$O$109,2),"")</f>
        <v/>
      </c>
      <c r="K36" s="139" t="str">
        <f>IF(I36&gt;0,VLOOKUP(I36,Anmeldeformular!$B$10:$O$109,3),"")</f>
        <v/>
      </c>
      <c r="L36" s="140" t="str">
        <f>IF(I36&gt;0,VLOOKUP(I36,Anmeldeformular!$B$10:$O$109,6),"")</f>
        <v/>
      </c>
    </row>
    <row r="37" spans="2:12" ht="18.75" thickBot="1" x14ac:dyDescent="0.4">
      <c r="B37" s="146">
        <v>2</v>
      </c>
      <c r="C37" s="152">
        <f t="array" ref="C37">IF(ISERROR(SMALL(IF((Anmeldeformular!$M$10:$M$109=D33)*(Anmeldeformular!$B$10:$B$109&lt;&gt;""),Anmeldeformular!$B$10:$B$109,""),B37)),0,SMALL(IF((Anmeldeformular!$M$10:$M$109=D33)*(Anmeldeformular!$B$10:$B$109&lt;&gt;""),Anmeldeformular!$B$10:$B$109,""),B37))</f>
        <v>0</v>
      </c>
      <c r="D37" s="141" t="str">
        <f>IF(C37&gt;0,VLOOKUP(C37,Anmeldeformular!$B$10:$O$109,2),"")</f>
        <v/>
      </c>
      <c r="E37" s="141" t="str">
        <f>IF(C37&gt;0,VLOOKUP(C37,Anmeldeformular!$B$10:$O$109,3),"")</f>
        <v/>
      </c>
      <c r="F37" s="142" t="str">
        <f>IF(C37&gt;0,VLOOKUP(C37,Anmeldeformular!$B$10:$O$109,6),"")</f>
        <v/>
      </c>
      <c r="H37" s="146">
        <v>2</v>
      </c>
      <c r="I37" s="152">
        <f t="array" ref="I37">IF(ISERROR(SMALL(IF((Anmeldeformular!$M$10:$M$109=J33)*(Anmeldeformular!$B$10:$B$109&lt;&gt;""),Anmeldeformular!$B$10:$B$109,""),H37)),0,SMALL(IF((Anmeldeformular!$M$10:$M$109=J33)*(Anmeldeformular!$B$10:$B$109&lt;&gt;""),Anmeldeformular!$B$10:$B$109,""),H37))</f>
        <v>0</v>
      </c>
      <c r="J37" s="141" t="str">
        <f>IF(I37&gt;0,VLOOKUP(I37,Anmeldeformular!$B$10:$O$109,2),"")</f>
        <v/>
      </c>
      <c r="K37" s="141" t="str">
        <f>IF(I37&gt;0,VLOOKUP(I37,Anmeldeformular!$B$10:$O$109,3),"")</f>
        <v/>
      </c>
      <c r="L37" s="142" t="str">
        <f>IF(I37&gt;0,VLOOKUP(I37,Anmeldeformular!$B$10:$O$109,6),"")</f>
        <v/>
      </c>
    </row>
    <row r="38" spans="2:12" ht="18.75" thickBot="1" x14ac:dyDescent="0.4">
      <c r="B38" s="146">
        <v>3</v>
      </c>
      <c r="C38" s="152">
        <f t="array" ref="C38">IF(ISERROR(SMALL(IF((Anmeldeformular!$M$10:$M$109=D33)*(Anmeldeformular!$B$10:$B$109&lt;&gt;""),Anmeldeformular!$B$10:$B$109,""),B38)),0,SMALL(IF((Anmeldeformular!$M$10:$M$109=D33)*(Anmeldeformular!$B$10:$B$109&lt;&gt;""),Anmeldeformular!$B$10:$B$109,""),B38))</f>
        <v>0</v>
      </c>
      <c r="D38" s="141" t="str">
        <f>IF(C38&gt;0,VLOOKUP(C38,Anmeldeformular!$B$10:$O$109,2),"")</f>
        <v/>
      </c>
      <c r="E38" s="141" t="str">
        <f>IF(C38&gt;0,VLOOKUP(C38,Anmeldeformular!$B$10:$O$109,3),"")</f>
        <v/>
      </c>
      <c r="F38" s="142" t="str">
        <f>IF(C38&gt;0,VLOOKUP(C38,Anmeldeformular!$B$10:$O$109,6),"")</f>
        <v/>
      </c>
      <c r="H38" s="146">
        <v>3</v>
      </c>
      <c r="I38" s="152">
        <f t="array" ref="I38">IF(ISERROR(SMALL(IF((Anmeldeformular!$M$10:$M$109=J33)*(Anmeldeformular!$B$10:$B$109&lt;&gt;""),Anmeldeformular!$B$10:$B$109,""),H38)),0,SMALL(IF((Anmeldeformular!$M$10:$M$109=J33)*(Anmeldeformular!$B$10:$B$109&lt;&gt;""),Anmeldeformular!$B$10:$B$109,""),H38))</f>
        <v>0</v>
      </c>
      <c r="J38" s="141" t="str">
        <f>IF(I38&gt;0,VLOOKUP(I38,Anmeldeformular!$B$10:$O$109,2),"")</f>
        <v/>
      </c>
      <c r="K38" s="141" t="str">
        <f>IF(I38&gt;0,VLOOKUP(I38,Anmeldeformular!$B$10:$O$109,3),"")</f>
        <v/>
      </c>
      <c r="L38" s="142" t="str">
        <f>IF(I38&gt;0,VLOOKUP(I38,Anmeldeformular!$B$10:$O$109,6),"")</f>
        <v/>
      </c>
    </row>
    <row r="39" spans="2:12" ht="18.75" thickBot="1" x14ac:dyDescent="0.4">
      <c r="B39" s="146">
        <v>4</v>
      </c>
      <c r="C39" s="152">
        <f t="array" ref="C39">IF(ISERROR(SMALL(IF((Anmeldeformular!$M$10:$M$109=D33)*(Anmeldeformular!$B$10:$B$109&lt;&gt;""),Anmeldeformular!$B$10:$B$109,""),B39)),0,SMALL(IF((Anmeldeformular!$M$10:$M$109=D33)*(Anmeldeformular!$B$10:$B$109&lt;&gt;""),Anmeldeformular!$B$10:$B$109,""),B39))</f>
        <v>0</v>
      </c>
      <c r="D39" s="141" t="str">
        <f>IF(C39&gt;0,VLOOKUP(C39,Anmeldeformular!$B$10:$O$109,2),"")</f>
        <v/>
      </c>
      <c r="E39" s="141" t="str">
        <f>IF(C39&gt;0,VLOOKUP(C39,Anmeldeformular!$B$10:$O$109,3),"")</f>
        <v/>
      </c>
      <c r="F39" s="142" t="str">
        <f>IF(C39&gt;0,VLOOKUP(C39,Anmeldeformular!$B$10:$O$109,6),"")</f>
        <v/>
      </c>
      <c r="H39" s="146">
        <v>4</v>
      </c>
      <c r="I39" s="152">
        <f t="array" ref="I39">IF(ISERROR(SMALL(IF((Anmeldeformular!$M$10:$M$109=J33)*(Anmeldeformular!$B$10:$B$109&lt;&gt;""),Anmeldeformular!$B$10:$B$109,""),H39)),0,SMALL(IF((Anmeldeformular!$M$10:$M$109=J33)*(Anmeldeformular!$B$10:$B$109&lt;&gt;""),Anmeldeformular!$B$10:$B$109,""),H39))</f>
        <v>0</v>
      </c>
      <c r="J39" s="141" t="str">
        <f>IF(I39&gt;0,VLOOKUP(I39,Anmeldeformular!$B$10:$O$109,2),"")</f>
        <v/>
      </c>
      <c r="K39" s="141" t="str">
        <f>IF(I39&gt;0,VLOOKUP(I39,Anmeldeformular!$B$10:$O$109,3),"")</f>
        <v/>
      </c>
      <c r="L39" s="142" t="str">
        <f>IF(I39&gt;0,VLOOKUP(I39,Anmeldeformular!$B$10:$O$109,6),"")</f>
        <v/>
      </c>
    </row>
    <row r="40" spans="2:12" ht="18.75" thickBot="1" x14ac:dyDescent="0.4">
      <c r="B40" s="146">
        <v>5</v>
      </c>
      <c r="C40" s="152">
        <f t="array" ref="C40">IF(ISERROR(SMALL(IF((Anmeldeformular!$M$10:$M$109=D33)*(Anmeldeformular!$B$10:$B$109&lt;&gt;""),Anmeldeformular!$B$10:$B$109,""),B40)),0,SMALL(IF((Anmeldeformular!$M$10:$M$109=D33)*(Anmeldeformular!$B$10:$B$109&lt;&gt;""),Anmeldeformular!$B$10:$B$109,""),B40))</f>
        <v>0</v>
      </c>
      <c r="D40" s="141" t="str">
        <f>IF(C40&gt;0,VLOOKUP(C40,Anmeldeformular!$B$10:$O$109,2),"")</f>
        <v/>
      </c>
      <c r="E40" s="141" t="str">
        <f>IF(C40&gt;0,VLOOKUP(C40,Anmeldeformular!$B$10:$O$109,3),"")</f>
        <v/>
      </c>
      <c r="F40" s="142" t="str">
        <f>IF(C40&gt;0,VLOOKUP(C40,Anmeldeformular!$B$10:$O$109,6),"")</f>
        <v/>
      </c>
      <c r="H40" s="146">
        <v>5</v>
      </c>
      <c r="I40" s="152">
        <f t="array" ref="I40">IF(ISERROR(SMALL(IF((Anmeldeformular!$M$10:$M$109=J33)*(Anmeldeformular!$B$10:$B$109&lt;&gt;""),Anmeldeformular!$B$10:$B$109,""),H40)),0,SMALL(IF((Anmeldeformular!$M$10:$M$109=J33)*(Anmeldeformular!$B$10:$B$109&lt;&gt;""),Anmeldeformular!$B$10:$B$109,""),H40))</f>
        <v>0</v>
      </c>
      <c r="J40" s="141" t="str">
        <f>IF(I40&gt;0,VLOOKUP(I40,Anmeldeformular!$B$10:$O$109,2),"")</f>
        <v/>
      </c>
      <c r="K40" s="141" t="str">
        <f>IF(I40&gt;0,VLOOKUP(I40,Anmeldeformular!$B$10:$O$109,3),"")</f>
        <v/>
      </c>
      <c r="L40" s="142" t="str">
        <f>IF(I40&gt;0,VLOOKUP(I40,Anmeldeformular!$B$10:$O$109,6),"")</f>
        <v/>
      </c>
    </row>
    <row r="41" spans="2:12" ht="18.75" thickBot="1" x14ac:dyDescent="0.4">
      <c r="B41" s="146">
        <v>6</v>
      </c>
      <c r="C41" s="152">
        <f t="array" ref="C41">IF(ISERROR(SMALL(IF((Anmeldeformular!$M$10:$M$109=D33)*(Anmeldeformular!$B$10:$B$109&lt;&gt;""),Anmeldeformular!$B$10:$B$109,""),B41)),0,SMALL(IF((Anmeldeformular!$M$10:$M$109=D33)*(Anmeldeformular!$B$10:$B$109&lt;&gt;""),Anmeldeformular!$B$10:$B$109,""),B41))</f>
        <v>0</v>
      </c>
      <c r="D41" s="141" t="str">
        <f>IF(C41&gt;0,VLOOKUP(C41,Anmeldeformular!$B$10:$O$109,2),"")</f>
        <v/>
      </c>
      <c r="E41" s="141" t="str">
        <f>IF(C41&gt;0,VLOOKUP(C41,Anmeldeformular!$B$10:$O$109,3),"")</f>
        <v/>
      </c>
      <c r="F41" s="142" t="str">
        <f>IF(C41&gt;0,VLOOKUP(C41,Anmeldeformular!$B$10:$O$109,6),"")</f>
        <v/>
      </c>
      <c r="H41" s="146">
        <v>6</v>
      </c>
      <c r="I41" s="152">
        <f t="array" ref="I41">IF(ISERROR(SMALL(IF((Anmeldeformular!$M$10:$M$109=J33)*(Anmeldeformular!$B$10:$B$109&lt;&gt;""),Anmeldeformular!$B$10:$B$109,""),H41)),0,SMALL(IF((Anmeldeformular!$M$10:$M$109=J33)*(Anmeldeformular!$B$10:$B$109&lt;&gt;""),Anmeldeformular!$B$10:$B$109,""),H41))</f>
        <v>0</v>
      </c>
      <c r="J41" s="141" t="str">
        <f>IF(I41&gt;0,VLOOKUP(I41,Anmeldeformular!$B$10:$O$109,2),"")</f>
        <v/>
      </c>
      <c r="K41" s="141" t="str">
        <f>IF(I41&gt;0,VLOOKUP(I41,Anmeldeformular!$B$10:$O$109,3),"")</f>
        <v/>
      </c>
      <c r="L41" s="142" t="str">
        <f>IF(I41&gt;0,VLOOKUP(I41,Anmeldeformular!$B$10:$O$109,6),"")</f>
        <v/>
      </c>
    </row>
    <row r="42" spans="2:12" ht="18.75" thickBot="1" x14ac:dyDescent="0.4">
      <c r="B42" s="146">
        <v>7</v>
      </c>
      <c r="C42" s="152">
        <f t="array" ref="C42">IF(ISERROR(SMALL(IF((Anmeldeformular!$M$10:$M$109=D33)*(Anmeldeformular!$B$10:$B$109&lt;&gt;""),Anmeldeformular!$B$10:$B$109,""),B42)),0,SMALL(IF((Anmeldeformular!$M$10:$M$109=D33)*(Anmeldeformular!$B$10:$B$109&lt;&gt;""),Anmeldeformular!$B$10:$B$109,""),B42))</f>
        <v>0</v>
      </c>
      <c r="D42" s="141" t="str">
        <f>IF(C42&gt;0,VLOOKUP(C42,Anmeldeformular!$B$10:$O$109,2),"")</f>
        <v/>
      </c>
      <c r="E42" s="141" t="str">
        <f>IF(C42&gt;0,VLOOKUP(C42,Anmeldeformular!$B$10:$O$109,3),"")</f>
        <v/>
      </c>
      <c r="F42" s="142" t="str">
        <f>IF(C42&gt;0,VLOOKUP(C42,Anmeldeformular!$B$10:$O$109,6),"")</f>
        <v/>
      </c>
      <c r="H42" s="146">
        <v>7</v>
      </c>
      <c r="I42" s="152">
        <f t="array" ref="I42">IF(ISERROR(SMALL(IF((Anmeldeformular!$M$10:$M$109=J33)*(Anmeldeformular!$B$10:$B$109&lt;&gt;""),Anmeldeformular!$B$10:$B$109,""),H42)),0,SMALL(IF((Anmeldeformular!$M$10:$M$109=J33)*(Anmeldeformular!$B$10:$B$109&lt;&gt;""),Anmeldeformular!$B$10:$B$109,""),H42))</f>
        <v>0</v>
      </c>
      <c r="J42" s="141" t="str">
        <f>IF(I42&gt;0,VLOOKUP(I42,Anmeldeformular!$B$10:$O$109,2),"")</f>
        <v/>
      </c>
      <c r="K42" s="141" t="str">
        <f>IF(I42&gt;0,VLOOKUP(I42,Anmeldeformular!$B$10:$O$109,3),"")</f>
        <v/>
      </c>
      <c r="L42" s="142" t="str">
        <f>IF(I42&gt;0,VLOOKUP(I42,Anmeldeformular!$B$10:$O$109,6),"")</f>
        <v/>
      </c>
    </row>
    <row r="43" spans="2:12" ht="18.75" thickBot="1" x14ac:dyDescent="0.4">
      <c r="B43" s="115">
        <v>8</v>
      </c>
      <c r="C43" s="153">
        <f t="array" ref="C43">IF(ISERROR(SMALL(IF((Anmeldeformular!$M$10:$M$109=D33)*(Anmeldeformular!$B$10:$B$109&lt;&gt;""),Anmeldeformular!$B$10:$B$109,""),B43)),0,SMALL(IF((Anmeldeformular!$M$10:$M$109=D33)*(Anmeldeformular!$B$10:$B$109&lt;&gt;""),Anmeldeformular!$B$10:$B$109,""),B43))</f>
        <v>0</v>
      </c>
      <c r="D43" s="141" t="str">
        <f>IF(C43&gt;0,VLOOKUP(C43,Anmeldeformular!$B$10:$O$109,2),"")</f>
        <v/>
      </c>
      <c r="E43" s="141" t="str">
        <f>IF(C43&gt;0,VLOOKUP(C43,Anmeldeformular!$B$10:$O$109,3),"")</f>
        <v/>
      </c>
      <c r="F43" s="142" t="str">
        <f>IF(C43&gt;0,VLOOKUP(C43,Anmeldeformular!$B$10:$O$109,6),"")</f>
        <v/>
      </c>
      <c r="H43" s="115">
        <v>8</v>
      </c>
      <c r="I43" s="153">
        <f t="array" ref="I43">IF(ISERROR(SMALL(IF((Anmeldeformular!$M$10:$M$109=J33)*(Anmeldeformular!$B$10:$B$109&lt;&gt;""),Anmeldeformular!$B$10:$B$109,""),H43)),0,SMALL(IF((Anmeldeformular!$M$10:$M$109=J33)*(Anmeldeformular!$B$10:$B$109&lt;&gt;""),Anmeldeformular!$B$10:$B$109,""),H43))</f>
        <v>0</v>
      </c>
      <c r="J43" s="141" t="str">
        <f>IF(I43&gt;0,VLOOKUP(I43,Anmeldeformular!$B$10:$O$109,2),"")</f>
        <v/>
      </c>
      <c r="K43" s="141" t="str">
        <f>IF(I43&gt;0,VLOOKUP(I43,Anmeldeformular!$B$10:$O$109,3),"")</f>
        <v/>
      </c>
      <c r="L43" s="142" t="str">
        <f>IF(I43&gt;0,VLOOKUP(I43,Anmeldeformular!$B$10:$O$109,6),"")</f>
        <v/>
      </c>
    </row>
    <row r="44" spans="2:12" ht="18.75" thickBot="1" x14ac:dyDescent="0.4">
      <c r="B44" s="145">
        <v>9</v>
      </c>
      <c r="C44" s="151">
        <f t="array" ref="C44">IF(ISERROR(SMALL(IF((Anmeldeformular!$M$10:$M$109=D33)*(Anmeldeformular!$B$10:$B$109&lt;&gt;""),Anmeldeformular!$B$10:$B$109,""),B44)),0,SMALL(IF((Anmeldeformular!$M$10:$M$109=D33)*(Anmeldeformular!$B$10:$B$109&lt;&gt;""),Anmeldeformular!$B$10:$B$109,""),B44))</f>
        <v>0</v>
      </c>
      <c r="D44" s="139" t="str">
        <f>IF(C44&gt;0,VLOOKUP(C44,Anmeldeformular!$B$10:$O$109,2),"")</f>
        <v/>
      </c>
      <c r="E44" s="139" t="str">
        <f>IF(C44&gt;0,VLOOKUP(C44,Anmeldeformular!$B$10:$O$109,3),"")</f>
        <v/>
      </c>
      <c r="F44" s="140" t="str">
        <f>IF(C44&gt;0,VLOOKUP(C44,Anmeldeformular!$B$10:$O$109,6),"")</f>
        <v/>
      </c>
      <c r="H44" s="145">
        <v>9</v>
      </c>
      <c r="I44" s="151">
        <f t="array" ref="I44">IF(ISERROR(SMALL(IF((Anmeldeformular!$M$10:$M$109=J33)*(Anmeldeformular!$B$10:$B$109&lt;&gt;""),Anmeldeformular!$B$10:$B$109,""),H44)),0,SMALL(IF((Anmeldeformular!$M$10:$M$109=J33)*(Anmeldeformular!$B$10:$B$109&lt;&gt;""),Anmeldeformular!$B$10:$B$109,""),H44))</f>
        <v>0</v>
      </c>
      <c r="J44" s="139" t="str">
        <f>IF(I44&gt;0,VLOOKUP(I44,Anmeldeformular!$B$10:$O$109,2),"")</f>
        <v/>
      </c>
      <c r="K44" s="139" t="str">
        <f>IF(I44&gt;0,VLOOKUP(I44,Anmeldeformular!$B$10:$O$109,3),"")</f>
        <v/>
      </c>
      <c r="L44" s="140" t="str">
        <f>IF(I44&gt;0,VLOOKUP(I44,Anmeldeformular!$B$10:$O$109,6),"")</f>
        <v/>
      </c>
    </row>
    <row r="45" spans="2:12" ht="18.75" thickBot="1" x14ac:dyDescent="0.4">
      <c r="B45" s="146">
        <v>10</v>
      </c>
      <c r="C45" s="152">
        <f t="array" ref="C45">IF(ISERROR(SMALL(IF((Anmeldeformular!$M$10:$M$109=D33)*(Anmeldeformular!$B$10:$B$109&lt;&gt;""),Anmeldeformular!$B$10:$B$109,""),B45)),0,SMALL(IF((Anmeldeformular!$M$10:$M$109=D33)*(Anmeldeformular!$B$10:$B$109&lt;&gt;""),Anmeldeformular!$B$10:$B$109,""),B45))</f>
        <v>0</v>
      </c>
      <c r="D45" s="141" t="str">
        <f>IF(C45&gt;0,VLOOKUP(C45,Anmeldeformular!$B$10:$O$109,2),"")</f>
        <v/>
      </c>
      <c r="E45" s="141" t="str">
        <f>IF(C45&gt;0,VLOOKUP(C45,Anmeldeformular!$B$10:$O$109,3),"")</f>
        <v/>
      </c>
      <c r="F45" s="142" t="str">
        <f>IF(C45&gt;0,VLOOKUP(C45,Anmeldeformular!$B$10:$O$109,6),"")</f>
        <v/>
      </c>
      <c r="H45" s="146">
        <v>10</v>
      </c>
      <c r="I45" s="152">
        <f t="array" ref="I45">IF(ISERROR(SMALL(IF((Anmeldeformular!$M$10:$M$109=J33)*(Anmeldeformular!$B$10:$B$109&lt;&gt;""),Anmeldeformular!$B$10:$B$109,""),H45)),0,SMALL(IF((Anmeldeformular!$M$10:$M$109=J33)*(Anmeldeformular!$B$10:$B$109&lt;&gt;""),Anmeldeformular!$B$10:$B$109,""),H45))</f>
        <v>0</v>
      </c>
      <c r="J45" s="141" t="str">
        <f>IF(I45&gt;0,VLOOKUP(I45,Anmeldeformular!$B$10:$O$109,2),"")</f>
        <v/>
      </c>
      <c r="K45" s="141" t="str">
        <f>IF(I45&gt;0,VLOOKUP(I45,Anmeldeformular!$B$10:$O$109,3),"")</f>
        <v/>
      </c>
      <c r="L45" s="142" t="str">
        <f>IF(I45&gt;0,VLOOKUP(I45,Anmeldeformular!$B$10:$O$109,6),"")</f>
        <v/>
      </c>
    </row>
    <row r="46" spans="2:12" ht="18.75" thickBot="1" x14ac:dyDescent="0.4">
      <c r="B46" s="146">
        <v>11</v>
      </c>
      <c r="C46" s="152">
        <f t="array" ref="C46">IF(ISERROR(SMALL(IF((Anmeldeformular!$M$10:$M$109=D33)*(Anmeldeformular!$B$10:$B$109&lt;&gt;""),Anmeldeformular!$B$10:$B$109,""),B46)),0,SMALL(IF((Anmeldeformular!$M$10:$M$109=D33)*(Anmeldeformular!$B$10:$B$109&lt;&gt;""),Anmeldeformular!$B$10:$B$109,""),B46))</f>
        <v>0</v>
      </c>
      <c r="D46" s="141" t="str">
        <f>IF(C46&gt;0,VLOOKUP(C46,Anmeldeformular!$B$10:$O$109,2),"")</f>
        <v/>
      </c>
      <c r="E46" s="141" t="str">
        <f>IF(C46&gt;0,VLOOKUP(C46,Anmeldeformular!$B$10:$O$109,3),"")</f>
        <v/>
      </c>
      <c r="F46" s="142" t="str">
        <f>IF(C46&gt;0,VLOOKUP(C46,Anmeldeformular!$B$10:$O$109,6),"")</f>
        <v/>
      </c>
      <c r="H46" s="146">
        <v>11</v>
      </c>
      <c r="I46" s="152">
        <f t="array" ref="I46">IF(ISERROR(SMALL(IF((Anmeldeformular!$M$10:$M$109=J33)*(Anmeldeformular!$B$10:$B$109&lt;&gt;""),Anmeldeformular!$B$10:$B$109,""),H46)),0,SMALL(IF((Anmeldeformular!$M$10:$M$109=J33)*(Anmeldeformular!$B$10:$B$109&lt;&gt;""),Anmeldeformular!$B$10:$B$109,""),H46))</f>
        <v>0</v>
      </c>
      <c r="J46" s="141" t="str">
        <f>IF(I46&gt;0,VLOOKUP(I46,Anmeldeformular!$B$10:$O$109,2),"")</f>
        <v/>
      </c>
      <c r="K46" s="141" t="str">
        <f>IF(I46&gt;0,VLOOKUP(I46,Anmeldeformular!$B$10:$O$109,3),"")</f>
        <v/>
      </c>
      <c r="L46" s="142" t="str">
        <f>IF(I46&gt;0,VLOOKUP(I46,Anmeldeformular!$B$10:$O$109,6),"")</f>
        <v/>
      </c>
    </row>
    <row r="47" spans="2:12" ht="18.75" thickBot="1" x14ac:dyDescent="0.4">
      <c r="B47" s="146">
        <v>12</v>
      </c>
      <c r="C47" s="152">
        <f t="array" ref="C47">IF(ISERROR(SMALL(IF((Anmeldeformular!$M$10:$M$109=D33)*(Anmeldeformular!$B$10:$B$109&lt;&gt;""),Anmeldeformular!$B$10:$B$109,""),B47)),0,SMALL(IF((Anmeldeformular!$M$10:$M$109=D33)*(Anmeldeformular!$B$10:$B$109&lt;&gt;""),Anmeldeformular!$B$10:$B$109,""),B47))</f>
        <v>0</v>
      </c>
      <c r="D47" s="141" t="str">
        <f>IF(C47&gt;0,VLOOKUP(C47,Anmeldeformular!$B$10:$O$109,2),"")</f>
        <v/>
      </c>
      <c r="E47" s="141" t="str">
        <f>IF(C47&gt;0,VLOOKUP(C47,Anmeldeformular!$B$10:$O$109,3),"")</f>
        <v/>
      </c>
      <c r="F47" s="142" t="str">
        <f>IF(C47&gt;0,VLOOKUP(C47,Anmeldeformular!$B$10:$O$109,6),"")</f>
        <v/>
      </c>
      <c r="H47" s="146">
        <v>12</v>
      </c>
      <c r="I47" s="152">
        <f t="array" ref="I47">IF(ISERROR(SMALL(IF((Anmeldeformular!$M$10:$M$109=J33)*(Anmeldeformular!$B$10:$B$109&lt;&gt;""),Anmeldeformular!$B$10:$B$109,""),H47)),0,SMALL(IF((Anmeldeformular!$M$10:$M$109=J33)*(Anmeldeformular!$B$10:$B$109&lt;&gt;""),Anmeldeformular!$B$10:$B$109,""),H47))</f>
        <v>0</v>
      </c>
      <c r="J47" s="141" t="str">
        <f>IF(I47&gt;0,VLOOKUP(I47,Anmeldeformular!$B$10:$O$109,2),"")</f>
        <v/>
      </c>
      <c r="K47" s="141" t="str">
        <f>IF(I47&gt;0,VLOOKUP(I47,Anmeldeformular!$B$10:$O$109,3),"")</f>
        <v/>
      </c>
      <c r="L47" s="142" t="str">
        <f>IF(I47&gt;0,VLOOKUP(I47,Anmeldeformular!$B$10:$O$109,6),"")</f>
        <v/>
      </c>
    </row>
    <row r="48" spans="2:12" ht="18.75" thickBot="1" x14ac:dyDescent="0.4">
      <c r="B48" s="146">
        <v>13</v>
      </c>
      <c r="C48" s="152">
        <f t="array" ref="C48">IF(ISERROR(SMALL(IF((Anmeldeformular!$M$10:$M$109=D33)*(Anmeldeformular!$B$10:$B$109&lt;&gt;""),Anmeldeformular!$B$10:$B$109,""),B48)),0,SMALL(IF((Anmeldeformular!$M$10:$M$109=D33)*(Anmeldeformular!$B$10:$B$109&lt;&gt;""),Anmeldeformular!$B$10:$B$109,""),B48))</f>
        <v>0</v>
      </c>
      <c r="D48" s="141" t="str">
        <f>IF(C48&gt;0,VLOOKUP(C48,Anmeldeformular!$B$10:$O$109,2),"")</f>
        <v/>
      </c>
      <c r="E48" s="141" t="str">
        <f>IF(C48&gt;0,VLOOKUP(C48,Anmeldeformular!$B$10:$O$109,3),"")</f>
        <v/>
      </c>
      <c r="F48" s="142" t="str">
        <f>IF(C48&gt;0,VLOOKUP(C48,Anmeldeformular!$B$10:$O$109,6),"")</f>
        <v/>
      </c>
      <c r="H48" s="146">
        <v>13</v>
      </c>
      <c r="I48" s="152">
        <f t="array" ref="I48">IF(ISERROR(SMALL(IF((Anmeldeformular!$M$10:$M$109=J33)*(Anmeldeformular!$B$10:$B$109&lt;&gt;""),Anmeldeformular!$B$10:$B$109,""),H48)),0,SMALL(IF((Anmeldeformular!$M$10:$M$109=J33)*(Anmeldeformular!$B$10:$B$109&lt;&gt;""),Anmeldeformular!$B$10:$B$109,""),H48))</f>
        <v>0</v>
      </c>
      <c r="J48" s="141" t="str">
        <f>IF(I48&gt;0,VLOOKUP(I48,Anmeldeformular!$B$10:$O$109,2),"")</f>
        <v/>
      </c>
      <c r="K48" s="141" t="str">
        <f>IF(I48&gt;0,VLOOKUP(I48,Anmeldeformular!$B$10:$O$109,3),"")</f>
        <v/>
      </c>
      <c r="L48" s="142" t="str">
        <f>IF(I48&gt;0,VLOOKUP(I48,Anmeldeformular!$B$10:$O$109,6),"")</f>
        <v/>
      </c>
    </row>
    <row r="49" spans="2:12" ht="18.75" thickBot="1" x14ac:dyDescent="0.4">
      <c r="B49" s="146">
        <v>14</v>
      </c>
      <c r="C49" s="152">
        <f t="array" ref="C49">IF(ISERROR(SMALL(IF((Anmeldeformular!$M$10:$M$109=D33)*(Anmeldeformular!$B$10:$B$109&lt;&gt;""),Anmeldeformular!$B$10:$B$109,""),B49)),0,SMALL(IF((Anmeldeformular!$M$10:$M$109=D33)*(Anmeldeformular!$B$10:$B$109&lt;&gt;""),Anmeldeformular!$B$10:$B$109,""),B49))</f>
        <v>0</v>
      </c>
      <c r="D49" s="141" t="str">
        <f>IF(C49&gt;0,VLOOKUP(C49,Anmeldeformular!$B$10:$O$109,2),"")</f>
        <v/>
      </c>
      <c r="E49" s="141" t="str">
        <f>IF(C49&gt;0,VLOOKUP(C49,Anmeldeformular!$B$10:$O$109,3),"")</f>
        <v/>
      </c>
      <c r="F49" s="142" t="str">
        <f>IF(C49&gt;0,VLOOKUP(C49,Anmeldeformular!$B$10:$O$109,6),"")</f>
        <v/>
      </c>
      <c r="H49" s="146">
        <v>14</v>
      </c>
      <c r="I49" s="152">
        <f t="array" ref="I49">IF(ISERROR(SMALL(IF((Anmeldeformular!$M$10:$M$109=J33)*(Anmeldeformular!$B$10:$B$109&lt;&gt;""),Anmeldeformular!$B$10:$B$109,""),H49)),0,SMALL(IF((Anmeldeformular!$M$10:$M$109=J33)*(Anmeldeformular!$B$10:$B$109&lt;&gt;""),Anmeldeformular!$B$10:$B$109,""),H49))</f>
        <v>0</v>
      </c>
      <c r="J49" s="141" t="str">
        <f>IF(I49&gt;0,VLOOKUP(I49,Anmeldeformular!$B$10:$O$109,2),"")</f>
        <v/>
      </c>
      <c r="K49" s="141" t="str">
        <f>IF(I49&gt;0,VLOOKUP(I49,Anmeldeformular!$B$10:$O$109,3),"")</f>
        <v/>
      </c>
      <c r="L49" s="142" t="str">
        <f>IF(I49&gt;0,VLOOKUP(I49,Anmeldeformular!$B$10:$O$109,6),"")</f>
        <v/>
      </c>
    </row>
    <row r="50" spans="2:12" ht="18.75" thickBot="1" x14ac:dyDescent="0.4">
      <c r="B50" s="115">
        <v>15</v>
      </c>
      <c r="C50" s="153">
        <f t="array" ref="C50">IF(ISERROR(SMALL(IF((Anmeldeformular!$M$10:$M$109=D33)*(Anmeldeformular!$B$10:$B$109&lt;&gt;""),Anmeldeformular!$B$10:$B$109,""),B50)),0,SMALL(IF((Anmeldeformular!$M$10:$M$109=D33)*(Anmeldeformular!$B$10:$B$109&lt;&gt;""),Anmeldeformular!$B$10:$B$109,""),B50))</f>
        <v>0</v>
      </c>
      <c r="D50" s="141" t="str">
        <f>IF(C50&gt;0,VLOOKUP(C50,Anmeldeformular!$B$10:$O$109,2),"")</f>
        <v/>
      </c>
      <c r="E50" s="141" t="str">
        <f>IF(C50&gt;0,VLOOKUP(C50,Anmeldeformular!$B$10:$O$109,3),"")</f>
        <v/>
      </c>
      <c r="F50" s="142" t="str">
        <f>IF(C50&gt;0,VLOOKUP(C50,Anmeldeformular!$B$10:$O$109,6),"")</f>
        <v/>
      </c>
      <c r="H50" s="115">
        <v>15</v>
      </c>
      <c r="I50" s="153">
        <f t="array" ref="I50">IF(ISERROR(SMALL(IF((Anmeldeformular!$M$10:$M$109=J33)*(Anmeldeformular!$B$10:$B$109&lt;&gt;""),Anmeldeformular!$B$10:$B$109,""),H50)),0,SMALL(IF((Anmeldeformular!$M$10:$M$109=J33)*(Anmeldeformular!$B$10:$B$109&lt;&gt;""),Anmeldeformular!$B$10:$B$109,""),H50))</f>
        <v>0</v>
      </c>
      <c r="J50" s="141" t="str">
        <f>IF(I50&gt;0,VLOOKUP(I50,Anmeldeformular!$B$10:$O$109,2),"")</f>
        <v/>
      </c>
      <c r="K50" s="141" t="str">
        <f>IF(I50&gt;0,VLOOKUP(I50,Anmeldeformular!$B$10:$O$109,3),"")</f>
        <v/>
      </c>
      <c r="L50" s="142" t="str">
        <f>IF(I50&gt;0,VLOOKUP(I50,Anmeldeformular!$B$10:$O$109,6),"")</f>
        <v/>
      </c>
    </row>
    <row r="51" spans="2:12" ht="18.75" thickBot="1" x14ac:dyDescent="0.4">
      <c r="B51" s="147">
        <v>16</v>
      </c>
      <c r="C51" s="154">
        <f t="array" ref="C51">IF(ISERROR(SMALL(IF((Anmeldeformular!$M$10:$M$109=D33)*(Anmeldeformular!$B$10:$B$109&lt;&gt;""),Anmeldeformular!$B$10:$B$109,""),B51)),0,SMALL(IF((Anmeldeformular!$M$10:$M$109=D33)*(Anmeldeformular!$B$10:$B$109&lt;&gt;""),Anmeldeformular!$B$10:$B$109,""),B51))</f>
        <v>0</v>
      </c>
      <c r="D51" s="139" t="str">
        <f>IF(C51&gt;0,VLOOKUP(C51,Anmeldeformular!$B$10:$O$109,2),"")</f>
        <v/>
      </c>
      <c r="E51" s="139" t="str">
        <f>IF(C51&gt;0,VLOOKUP(C51,Anmeldeformular!$B$10:$O$109,3),"")</f>
        <v/>
      </c>
      <c r="F51" s="140" t="str">
        <f>IF(C51&gt;0,VLOOKUP(C51,Anmeldeformular!$B$10:$O$109,6),"")</f>
        <v/>
      </c>
      <c r="H51" s="147">
        <v>16</v>
      </c>
      <c r="I51" s="154">
        <f t="array" ref="I51">IF(ISERROR(SMALL(IF((Anmeldeformular!$M$10:$M$109=J33)*(Anmeldeformular!$B$10:$B$109&lt;&gt;""),Anmeldeformular!$B$10:$B$109,""),H51)),0,SMALL(IF((Anmeldeformular!$M$10:$M$109=J33)*(Anmeldeformular!$B$10:$B$109&lt;&gt;""),Anmeldeformular!$B$10:$B$109,""),H51))</f>
        <v>0</v>
      </c>
      <c r="J51" s="139" t="str">
        <f>IF(I51&gt;0,VLOOKUP(I51,Anmeldeformular!$B$10:$O$109,2),"")</f>
        <v/>
      </c>
      <c r="K51" s="139" t="str">
        <f>IF(I51&gt;0,VLOOKUP(I51,Anmeldeformular!$B$10:$O$109,3),"")</f>
        <v/>
      </c>
      <c r="L51" s="140" t="str">
        <f>IF(I51&gt;0,VLOOKUP(I51,Anmeldeformular!$B$10:$O$109,6),"")</f>
        <v/>
      </c>
    </row>
    <row r="52" spans="2:12" ht="18.75" thickBot="1" x14ac:dyDescent="0.4">
      <c r="B52" s="145">
        <v>17</v>
      </c>
      <c r="C52" s="151">
        <f t="array" ref="C52">IF(ISERROR(SMALL(IF((Anmeldeformular!$M$10:$M$109=D33)*(Anmeldeformular!$B$10:$B$109&lt;&gt;""),Anmeldeformular!$B$10:$B$109,""),B52)),0,SMALL(IF((Anmeldeformular!$M$10:$M$109=D33)*(Anmeldeformular!$B$10:$B$109&lt;&gt;""),Anmeldeformular!$B$10:$B$109,""),B52))</f>
        <v>0</v>
      </c>
      <c r="D52" s="139" t="str">
        <f>IF(C52&gt;0,VLOOKUP(C52,Anmeldeformular!$B$10:$O$109,2),"")</f>
        <v/>
      </c>
      <c r="E52" s="139" t="str">
        <f>IF(C52&gt;0,VLOOKUP(C52,Anmeldeformular!$B$10:$O$109,3),"")</f>
        <v/>
      </c>
      <c r="F52" s="140" t="str">
        <f>IF(C52&gt;0,VLOOKUP(C52,Anmeldeformular!$B$10:$O$109,6),"")</f>
        <v/>
      </c>
      <c r="H52" s="145">
        <v>17</v>
      </c>
      <c r="I52" s="151">
        <f t="array" ref="I52">IF(ISERROR(SMALL(IF((Anmeldeformular!$M$10:$M$109=J33)*(Anmeldeformular!$B$10:$B$109&lt;&gt;""),Anmeldeformular!$B$10:$B$109,""),H52)),0,SMALL(IF((Anmeldeformular!$M$10:$M$109=J33)*(Anmeldeformular!$B$10:$B$109&lt;&gt;""),Anmeldeformular!$B$10:$B$109,""),H52))</f>
        <v>0</v>
      </c>
      <c r="J52" s="139" t="str">
        <f>IF(I52&gt;0,VLOOKUP(I52,Anmeldeformular!$B$10:$O$109,2),"")</f>
        <v/>
      </c>
      <c r="K52" s="139" t="str">
        <f>IF(I52&gt;0,VLOOKUP(I52,Anmeldeformular!$B$10:$O$109,3),"")</f>
        <v/>
      </c>
      <c r="L52" s="140" t="str">
        <f>IF(I52&gt;0,VLOOKUP(I52,Anmeldeformular!$B$10:$O$109,6),"")</f>
        <v/>
      </c>
    </row>
    <row r="53" spans="2:12" ht="18.75" thickBot="1" x14ac:dyDescent="0.4">
      <c r="B53" s="146">
        <v>18</v>
      </c>
      <c r="C53" s="152">
        <f t="array" ref="C53">IF(ISERROR(SMALL(IF((Anmeldeformular!$M$10:$M$109=D33)*(Anmeldeformular!$B$10:$B$109&lt;&gt;""),Anmeldeformular!$B$10:$B$109,""),B53)),0,SMALL(IF((Anmeldeformular!$M$10:$M$109=D33)*(Anmeldeformular!$B$10:$B$109&lt;&gt;""),Anmeldeformular!$B$10:$B$109,""),B53))</f>
        <v>0</v>
      </c>
      <c r="D53" s="141" t="str">
        <f>IF(C53&gt;0,VLOOKUP(C53,Anmeldeformular!$B$10:$O$109,2),"")</f>
        <v/>
      </c>
      <c r="E53" s="141" t="str">
        <f>IF(C53&gt;0,VLOOKUP(C53,Anmeldeformular!$B$10:$O$109,3),"")</f>
        <v/>
      </c>
      <c r="F53" s="142" t="str">
        <f>IF(C53&gt;0,VLOOKUP(C53,Anmeldeformular!$B$10:$O$109,6),"")</f>
        <v/>
      </c>
      <c r="H53" s="146">
        <v>18</v>
      </c>
      <c r="I53" s="152">
        <f t="array" ref="I53">IF(ISERROR(SMALL(IF((Anmeldeformular!$M$10:$M$109=J33)*(Anmeldeformular!$B$10:$B$109&lt;&gt;""),Anmeldeformular!$B$10:$B$109,""),H53)),0,SMALL(IF((Anmeldeformular!$M$10:$M$109=J33)*(Anmeldeformular!$B$10:$B$109&lt;&gt;""),Anmeldeformular!$B$10:$B$109,""),H53))</f>
        <v>0</v>
      </c>
      <c r="J53" s="141" t="str">
        <f>IF(I53&gt;0,VLOOKUP(I53,Anmeldeformular!$B$10:$O$109,2),"")</f>
        <v/>
      </c>
      <c r="K53" s="141" t="str">
        <f>IF(I53&gt;0,VLOOKUP(I53,Anmeldeformular!$B$10:$O$109,3),"")</f>
        <v/>
      </c>
      <c r="L53" s="142" t="str">
        <f>IF(I53&gt;0,VLOOKUP(I53,Anmeldeformular!$B$10:$O$109,6),"")</f>
        <v/>
      </c>
    </row>
    <row r="54" spans="2:12" ht="18.75" thickBot="1" x14ac:dyDescent="0.4">
      <c r="B54" s="146">
        <v>19</v>
      </c>
      <c r="C54" s="152">
        <f t="array" ref="C54">IF(ISERROR(SMALL(IF((Anmeldeformular!$M$10:$M$109=D33)*(Anmeldeformular!$B$10:$B$109&lt;&gt;""),Anmeldeformular!$B$10:$B$109,""),B54)),0,SMALL(IF((Anmeldeformular!$M$10:$M$109=D33)*(Anmeldeformular!$B$10:$B$109&lt;&gt;""),Anmeldeformular!$B$10:$B$109,""),B54))</f>
        <v>0</v>
      </c>
      <c r="D54" s="141" t="str">
        <f>IF(C54&gt;0,VLOOKUP(C54,Anmeldeformular!$B$10:$O$109,2),"")</f>
        <v/>
      </c>
      <c r="E54" s="141" t="str">
        <f>IF(C54&gt;0,VLOOKUP(C54,Anmeldeformular!$B$10:$O$109,3),"")</f>
        <v/>
      </c>
      <c r="F54" s="142" t="str">
        <f>IF(C54&gt;0,VLOOKUP(C54,Anmeldeformular!$B$10:$O$109,6),"")</f>
        <v/>
      </c>
      <c r="H54" s="146">
        <v>19</v>
      </c>
      <c r="I54" s="152">
        <f t="array" ref="I54">IF(ISERROR(SMALL(IF((Anmeldeformular!$M$10:$M$109=J33)*(Anmeldeformular!$B$10:$B$109&lt;&gt;""),Anmeldeformular!$B$10:$B$109,""),H54)),0,SMALL(IF((Anmeldeformular!$M$10:$M$109=J33)*(Anmeldeformular!$B$10:$B$109&lt;&gt;""),Anmeldeformular!$B$10:$B$109,""),H54))</f>
        <v>0</v>
      </c>
      <c r="J54" s="141" t="str">
        <f>IF(I54&gt;0,VLOOKUP(I54,Anmeldeformular!$B$10:$O$109,2),"")</f>
        <v/>
      </c>
      <c r="K54" s="141" t="str">
        <f>IF(I54&gt;0,VLOOKUP(I54,Anmeldeformular!$B$10:$O$109,3),"")</f>
        <v/>
      </c>
      <c r="L54" s="142" t="str">
        <f>IF(I54&gt;0,VLOOKUP(I54,Anmeldeformular!$B$10:$O$109,6),"")</f>
        <v/>
      </c>
    </row>
    <row r="55" spans="2:12" ht="18.75" thickBot="1" x14ac:dyDescent="0.4">
      <c r="B55" s="146">
        <v>20</v>
      </c>
      <c r="C55" s="152">
        <f t="array" ref="C55">IF(ISERROR(SMALL(IF((Anmeldeformular!$M$10:$M$109=D33)*(Anmeldeformular!$B$10:$B$109&lt;&gt;""),Anmeldeformular!$B$10:$B$109,""),B55)),0,SMALL(IF((Anmeldeformular!$M$10:$M$109=D33)*(Anmeldeformular!$B$10:$B$109&lt;&gt;""),Anmeldeformular!$B$10:$B$109,""),B55))</f>
        <v>0</v>
      </c>
      <c r="D55" s="141" t="str">
        <f>IF(C55&gt;0,VLOOKUP(C55,Anmeldeformular!$B$10:$O$109,2),"")</f>
        <v/>
      </c>
      <c r="E55" s="141" t="str">
        <f>IF(C55&gt;0,VLOOKUP(C55,Anmeldeformular!$B$10:$O$109,3),"")</f>
        <v/>
      </c>
      <c r="F55" s="142" t="str">
        <f>IF(C55&gt;0,VLOOKUP(C55,Anmeldeformular!$B$10:$O$109,6),"")</f>
        <v/>
      </c>
      <c r="H55" s="146">
        <v>20</v>
      </c>
      <c r="I55" s="152">
        <f t="array" ref="I55">IF(ISERROR(SMALL(IF((Anmeldeformular!$M$10:$M$109=J33)*(Anmeldeformular!$B$10:$B$109&lt;&gt;""),Anmeldeformular!$B$10:$B$109,""),H55)),0,SMALL(IF((Anmeldeformular!$M$10:$M$109=J33)*(Anmeldeformular!$B$10:$B$109&lt;&gt;""),Anmeldeformular!$B$10:$B$109,""),H55))</f>
        <v>0</v>
      </c>
      <c r="J55" s="141" t="str">
        <f>IF(I55&gt;0,VLOOKUP(I55,Anmeldeformular!$B$10:$O$109,2),"")</f>
        <v/>
      </c>
      <c r="K55" s="141" t="str">
        <f>IF(I55&gt;0,VLOOKUP(I55,Anmeldeformular!$B$10:$O$109,3),"")</f>
        <v/>
      </c>
      <c r="L55" s="142" t="str">
        <f>IF(I55&gt;0,VLOOKUP(I55,Anmeldeformular!$B$10:$O$109,6),"")</f>
        <v/>
      </c>
    </row>
    <row r="56" spans="2:12" ht="18.75" thickBot="1" x14ac:dyDescent="0.4">
      <c r="B56" s="146">
        <v>21</v>
      </c>
      <c r="C56" s="152">
        <f t="array" ref="C56">IF(ISERROR(SMALL(IF((Anmeldeformular!$M$10:$M$109=D33)*(Anmeldeformular!$B$10:$B$109&lt;&gt;""),Anmeldeformular!$B$10:$B$109,""),B56)),0,SMALL(IF((Anmeldeformular!$M$10:$M$109=D33)*(Anmeldeformular!$B$10:$B$109&lt;&gt;""),Anmeldeformular!$B$10:$B$109,""),B56))</f>
        <v>0</v>
      </c>
      <c r="D56" s="141" t="str">
        <f>IF(C56&gt;0,VLOOKUP(C56,Anmeldeformular!$B$10:$O$109,2),"")</f>
        <v/>
      </c>
      <c r="E56" s="141" t="str">
        <f>IF(C56&gt;0,VLOOKUP(C56,Anmeldeformular!$B$10:$O$109,3),"")</f>
        <v/>
      </c>
      <c r="F56" s="142" t="str">
        <f>IF(C56&gt;0,VLOOKUP(C56,Anmeldeformular!$B$10:$O$109,6),"")</f>
        <v/>
      </c>
      <c r="H56" s="146">
        <v>21</v>
      </c>
      <c r="I56" s="152">
        <f t="array" ref="I56">IF(ISERROR(SMALL(IF((Anmeldeformular!$M$10:$M$109=J33)*(Anmeldeformular!$B$10:$B$109&lt;&gt;""),Anmeldeformular!$B$10:$B$109,""),H56)),0,SMALL(IF((Anmeldeformular!$M$10:$M$109=J33)*(Anmeldeformular!$B$10:$B$109&lt;&gt;""),Anmeldeformular!$B$10:$B$109,""),H56))</f>
        <v>0</v>
      </c>
      <c r="J56" s="141" t="str">
        <f>IF(I56&gt;0,VLOOKUP(I56,Anmeldeformular!$B$10:$O$109,2),"")</f>
        <v/>
      </c>
      <c r="K56" s="141" t="str">
        <f>IF(I56&gt;0,VLOOKUP(I56,Anmeldeformular!$B$10:$O$109,3),"")</f>
        <v/>
      </c>
      <c r="L56" s="142" t="str">
        <f>IF(I56&gt;0,VLOOKUP(I56,Anmeldeformular!$B$10:$O$109,6),"")</f>
        <v/>
      </c>
    </row>
    <row r="57" spans="2:12" ht="18.75" thickBot="1" x14ac:dyDescent="0.4">
      <c r="B57" s="118">
        <v>22</v>
      </c>
      <c r="C57" s="155">
        <f t="array" ref="C57">IF(ISERROR(SMALL(IF((Anmeldeformular!$M$10:$M$109=D33)*(Anmeldeformular!$B$10:$B$109&lt;&gt;""),Anmeldeformular!$B$10:$B$109,""),B57)),0,SMALL(IF((Anmeldeformular!$M$10:$M$109=D33)*(Anmeldeformular!$B$10:$B$109&lt;&gt;""),Anmeldeformular!$B$10:$B$109,""),B57))</f>
        <v>0</v>
      </c>
      <c r="D57" s="143" t="str">
        <f>IF(C57&gt;0,VLOOKUP(C57,Anmeldeformular!$B$10:$O$109,2),"")</f>
        <v/>
      </c>
      <c r="E57" s="143" t="str">
        <f>IF(C57&gt;0,VLOOKUP(C57,Anmeldeformular!$B$10:$O$109,3),"")</f>
        <v/>
      </c>
      <c r="F57" s="144" t="str">
        <f>IF(C57&gt;0,VLOOKUP(C57,Anmeldeformular!$B$10:$O$109,6),"")</f>
        <v/>
      </c>
      <c r="H57" s="118">
        <v>22</v>
      </c>
      <c r="I57" s="155">
        <f t="array" ref="I57">IF(ISERROR(SMALL(IF((Anmeldeformular!$M$10:$M$109=J33)*(Anmeldeformular!$B$10:$B$109&lt;&gt;""),Anmeldeformular!$B$10:$B$109,""),H57)),0,SMALL(IF((Anmeldeformular!$M$10:$M$109=J33)*(Anmeldeformular!$B$10:$B$109&lt;&gt;""),Anmeldeformular!$B$10:$B$109,""),H57))</f>
        <v>0</v>
      </c>
      <c r="J57" s="143" t="str">
        <f>IF(I57&gt;0,VLOOKUP(I57,Anmeldeformular!$B$10:$O$109,2),"")</f>
        <v/>
      </c>
      <c r="K57" s="143" t="str">
        <f>IF(I57&gt;0,VLOOKUP(I57,Anmeldeformular!$B$10:$O$109,3),"")</f>
        <v/>
      </c>
      <c r="L57" s="144" t="str">
        <f>IF(I57&gt;0,VLOOKUP(I57,Anmeldeformular!$B$10:$O$109,6),"")</f>
        <v/>
      </c>
    </row>
    <row r="58" spans="2:12" ht="15.75" thickTop="1" x14ac:dyDescent="0.25"/>
  </sheetData>
  <sheetProtection selectLockedCells="1"/>
  <mergeCells count="11">
    <mergeCell ref="B33:C33"/>
    <mergeCell ref="H33:I33"/>
    <mergeCell ref="C34:F34"/>
    <mergeCell ref="I34:L34"/>
    <mergeCell ref="B2:L2"/>
    <mergeCell ref="B3:L3"/>
    <mergeCell ref="B5:C5"/>
    <mergeCell ref="B7:C7"/>
    <mergeCell ref="H7:I7"/>
    <mergeCell ref="C8:F8"/>
    <mergeCell ref="I8:L8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C9522-6E4E-4372-B5B0-C5B4641E0846}">
  <sheetPr codeName="Tabelle8">
    <tabColor rgb="FF00B050"/>
  </sheetPr>
  <dimension ref="A1:L26"/>
  <sheetViews>
    <sheetView topLeftCell="B1" workbookViewId="0">
      <selection activeCell="E26" sqref="E26"/>
    </sheetView>
  </sheetViews>
  <sheetFormatPr baseColWidth="10" defaultRowHeight="15" x14ac:dyDescent="0.25"/>
  <cols>
    <col min="1" max="2" width="11.42578125" style="1"/>
    <col min="3" max="3" width="13.7109375" style="1" customWidth="1"/>
    <col min="4" max="4" width="12.28515625" style="1" customWidth="1"/>
    <col min="5" max="7" width="11.42578125" style="1"/>
    <col min="8" max="8" width="16.140625" style="1" bestFit="1" customWidth="1"/>
    <col min="9" max="16384" width="11.42578125" style="1"/>
  </cols>
  <sheetData>
    <row r="1" spans="1:12" x14ac:dyDescent="0.25">
      <c r="J1" s="24"/>
      <c r="K1" s="24"/>
      <c r="L1" s="24"/>
    </row>
    <row r="2" spans="1:12" ht="44.25" x14ac:dyDescent="0.25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90"/>
    </row>
    <row r="3" spans="1:12" ht="31.5" x14ac:dyDescent="0.25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91"/>
    </row>
    <row r="4" spans="1:12" ht="16.5" x14ac:dyDescent="0.3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30" x14ac:dyDescent="0.55000000000000004">
      <c r="A5" s="23"/>
      <c r="B5" s="23"/>
      <c r="C5" s="156" t="s">
        <v>35</v>
      </c>
      <c r="D5" s="367" t="str">
        <f>'allg. Daten'!C7</f>
        <v>Vereinsname</v>
      </c>
      <c r="E5" s="368"/>
      <c r="F5" s="368"/>
      <c r="G5" s="368"/>
      <c r="H5" s="368"/>
      <c r="I5" s="368"/>
      <c r="J5" s="157"/>
      <c r="K5" s="157"/>
      <c r="L5" s="23"/>
    </row>
    <row r="6" spans="1:12" ht="18.75" thickBot="1" x14ac:dyDescent="0.4">
      <c r="A6" s="23"/>
      <c r="B6" s="23"/>
      <c r="C6" s="157"/>
      <c r="D6" s="157"/>
      <c r="E6" s="157"/>
      <c r="F6" s="157"/>
      <c r="G6" s="157"/>
      <c r="H6" s="157"/>
      <c r="I6" s="157"/>
      <c r="J6" s="157"/>
      <c r="K6" s="157"/>
      <c r="L6" s="23"/>
    </row>
    <row r="7" spans="1:12" ht="18.75" thickBot="1" x14ac:dyDescent="0.4">
      <c r="A7" s="23"/>
      <c r="B7" s="23"/>
      <c r="C7" s="369" t="s">
        <v>118</v>
      </c>
      <c r="D7" s="369"/>
      <c r="E7" s="360" t="str">
        <f>'allg. Daten'!C8</f>
        <v>Name, Vorname</v>
      </c>
      <c r="F7" s="360"/>
      <c r="G7" s="360"/>
      <c r="H7" s="360"/>
      <c r="I7" s="361"/>
      <c r="J7" s="157"/>
      <c r="K7" s="157"/>
      <c r="L7" s="23"/>
    </row>
    <row r="8" spans="1:12" ht="18.75" thickBot="1" x14ac:dyDescent="0.4">
      <c r="A8" s="23"/>
      <c r="B8" s="23"/>
      <c r="C8" s="157"/>
      <c r="D8" s="159" t="s">
        <v>7</v>
      </c>
      <c r="E8" s="360" t="str">
        <f>'allg. Daten'!C9</f>
        <v>Straße</v>
      </c>
      <c r="F8" s="360"/>
      <c r="G8" s="360"/>
      <c r="H8" s="360"/>
      <c r="I8" s="361"/>
      <c r="J8" s="157"/>
      <c r="K8" s="157"/>
      <c r="L8" s="23"/>
    </row>
    <row r="9" spans="1:12" ht="18.75" thickBot="1" x14ac:dyDescent="0.4">
      <c r="A9" s="23"/>
      <c r="B9" s="23"/>
      <c r="C9" s="157"/>
      <c r="D9" s="158" t="s">
        <v>10</v>
      </c>
      <c r="E9" s="360" t="str">
        <f>'allg. Daten'!C11</f>
        <v>Ort</v>
      </c>
      <c r="F9" s="360"/>
      <c r="G9" s="360"/>
      <c r="H9" s="360"/>
      <c r="I9" s="361"/>
      <c r="J9" s="157"/>
      <c r="K9" s="157"/>
      <c r="L9" s="23"/>
    </row>
    <row r="10" spans="1:12" ht="18.75" thickBot="1" x14ac:dyDescent="0.4">
      <c r="A10" s="23"/>
      <c r="B10" s="23"/>
      <c r="C10" s="157"/>
      <c r="D10" s="158" t="s">
        <v>119</v>
      </c>
      <c r="E10" s="360" t="str">
        <f>'allg. Daten'!C12</f>
        <v>Email-Adresse</v>
      </c>
      <c r="F10" s="360"/>
      <c r="G10" s="360"/>
      <c r="H10" s="360"/>
      <c r="I10" s="361"/>
      <c r="J10" s="157"/>
      <c r="K10" s="157"/>
      <c r="L10" s="23"/>
    </row>
    <row r="11" spans="1:12" ht="18.75" thickBot="1" x14ac:dyDescent="0.4">
      <c r="A11" s="23"/>
      <c r="B11" s="23"/>
      <c r="C11" s="157"/>
      <c r="D11" s="158" t="s">
        <v>13</v>
      </c>
      <c r="E11" s="360" t="str">
        <f>'allg. Daten'!C13</f>
        <v>Telefon</v>
      </c>
      <c r="F11" s="360"/>
      <c r="G11" s="360"/>
      <c r="H11" s="360"/>
      <c r="I11" s="361"/>
      <c r="J11" s="157"/>
      <c r="K11" s="157"/>
      <c r="L11" s="23"/>
    </row>
    <row r="12" spans="1:12" ht="18.75" thickBot="1" x14ac:dyDescent="0.4">
      <c r="A12" s="23"/>
      <c r="B12" s="23"/>
      <c r="C12" s="157"/>
      <c r="D12" s="158" t="s">
        <v>14</v>
      </c>
      <c r="E12" s="360" t="str">
        <f>'allg. Daten'!C14</f>
        <v>Handy</v>
      </c>
      <c r="F12" s="360"/>
      <c r="G12" s="360"/>
      <c r="H12" s="360"/>
      <c r="I12" s="361"/>
      <c r="J12" s="157"/>
      <c r="K12" s="157"/>
      <c r="L12" s="23"/>
    </row>
    <row r="13" spans="1:12" ht="18" x14ac:dyDescent="0.35">
      <c r="A13" s="23"/>
      <c r="B13" s="23"/>
      <c r="C13" s="157"/>
      <c r="D13" s="157"/>
      <c r="E13" s="157"/>
      <c r="F13" s="157"/>
      <c r="G13" s="157"/>
      <c r="H13" s="157"/>
      <c r="I13" s="157"/>
      <c r="J13" s="157"/>
      <c r="K13" s="157"/>
      <c r="L13" s="23"/>
    </row>
    <row r="14" spans="1:12" ht="18.75" thickBot="1" x14ac:dyDescent="0.4">
      <c r="A14" s="23"/>
      <c r="B14" s="23"/>
      <c r="C14" s="157"/>
      <c r="D14" s="157"/>
      <c r="E14" s="157"/>
      <c r="F14" s="157"/>
      <c r="G14" s="157"/>
      <c r="H14" s="157"/>
      <c r="I14" s="157"/>
      <c r="J14" s="157"/>
      <c r="K14" s="157"/>
      <c r="L14" s="23"/>
    </row>
    <row r="15" spans="1:12" ht="30.75" thickBot="1" x14ac:dyDescent="0.4">
      <c r="A15" s="23"/>
      <c r="B15" s="23"/>
      <c r="C15" s="157"/>
      <c r="D15" s="157"/>
      <c r="E15" s="160"/>
      <c r="F15" s="160"/>
      <c r="G15" s="160"/>
      <c r="H15" s="161" t="s">
        <v>120</v>
      </c>
      <c r="I15" s="157"/>
      <c r="J15" s="157"/>
      <c r="K15" s="157"/>
      <c r="L15" s="23"/>
    </row>
    <row r="16" spans="1:12" ht="21.75" thickBot="1" x14ac:dyDescent="0.45">
      <c r="A16" s="23"/>
      <c r="B16" s="23"/>
      <c r="C16" s="362" t="s">
        <v>121</v>
      </c>
      <c r="D16" s="363"/>
      <c r="E16" s="364"/>
      <c r="F16" s="365"/>
      <c r="G16" s="366"/>
      <c r="H16" s="166">
        <f>Berechnungen!X4</f>
        <v>0</v>
      </c>
      <c r="I16" s="157"/>
      <c r="J16" s="157"/>
      <c r="K16" s="157"/>
      <c r="L16" s="23"/>
    </row>
    <row r="17" spans="1:12" ht="21" x14ac:dyDescent="0.4">
      <c r="A17" s="23"/>
      <c r="B17" s="23"/>
      <c r="C17" s="162"/>
      <c r="D17" s="162"/>
      <c r="E17" s="163"/>
      <c r="F17" s="164"/>
      <c r="G17" s="164"/>
      <c r="H17" s="165"/>
      <c r="I17" s="157"/>
      <c r="J17" s="157"/>
      <c r="K17" s="157"/>
      <c r="L17" s="23"/>
    </row>
    <row r="18" spans="1:12" ht="21" x14ac:dyDescent="0.4">
      <c r="A18" s="23"/>
      <c r="B18" s="23"/>
      <c r="C18" s="162"/>
      <c r="D18" s="162"/>
      <c r="E18" s="163"/>
      <c r="F18" s="164"/>
      <c r="G18" s="164"/>
      <c r="H18" s="165"/>
      <c r="I18" s="157"/>
      <c r="J18" s="157"/>
      <c r="K18" s="157"/>
      <c r="L18" s="23"/>
    </row>
    <row r="19" spans="1:12" ht="21" x14ac:dyDescent="0.4">
      <c r="A19" s="23"/>
      <c r="B19" s="23"/>
      <c r="C19" s="162"/>
      <c r="D19" s="162"/>
      <c r="E19" s="163"/>
      <c r="F19" s="164"/>
      <c r="G19" s="164"/>
      <c r="H19" s="165"/>
      <c r="I19" s="157"/>
      <c r="J19" s="157"/>
      <c r="K19" s="157"/>
      <c r="L19" s="23"/>
    </row>
    <row r="20" spans="1:12" ht="18" x14ac:dyDescent="0.35">
      <c r="A20" s="23"/>
      <c r="B20" s="23"/>
      <c r="C20" s="157"/>
      <c r="D20" s="157"/>
      <c r="E20" s="157"/>
      <c r="F20" s="157"/>
      <c r="G20" s="157"/>
      <c r="H20" s="157"/>
      <c r="I20" s="157"/>
      <c r="J20" s="157"/>
      <c r="K20" s="157"/>
      <c r="L20" s="23"/>
    </row>
    <row r="21" spans="1:12" ht="21" x14ac:dyDescent="0.4">
      <c r="A21" s="23"/>
      <c r="B21" s="23"/>
      <c r="C21" s="355" t="s">
        <v>122</v>
      </c>
      <c r="D21" s="355"/>
      <c r="E21" s="356" t="s">
        <v>184</v>
      </c>
      <c r="F21" s="356"/>
      <c r="G21" s="356"/>
      <c r="H21" s="356"/>
      <c r="I21" s="356"/>
      <c r="J21" s="157"/>
      <c r="K21" s="157"/>
      <c r="L21" s="23"/>
    </row>
    <row r="22" spans="1:12" ht="21" x14ac:dyDescent="0.4">
      <c r="A22" s="23"/>
      <c r="B22" s="23"/>
      <c r="C22" s="157"/>
      <c r="D22" s="157"/>
      <c r="E22" s="356" t="s">
        <v>185</v>
      </c>
      <c r="F22" s="356"/>
      <c r="G22" s="356"/>
      <c r="H22" s="356"/>
      <c r="I22" s="356"/>
      <c r="J22" s="157"/>
      <c r="K22" s="157"/>
      <c r="L22" s="23"/>
    </row>
    <row r="23" spans="1:12" ht="21" x14ac:dyDescent="0.4">
      <c r="A23" s="23"/>
      <c r="B23" s="23"/>
      <c r="C23" s="157"/>
      <c r="D23" s="157"/>
      <c r="E23" s="162" t="s">
        <v>123</v>
      </c>
      <c r="F23" s="357" t="s">
        <v>186</v>
      </c>
      <c r="G23" s="357"/>
      <c r="H23" s="357"/>
      <c r="I23" s="357"/>
      <c r="J23" s="163"/>
      <c r="K23" s="163"/>
      <c r="L23" s="23"/>
    </row>
    <row r="24" spans="1:12" ht="21" x14ac:dyDescent="0.4">
      <c r="A24" s="23"/>
      <c r="B24" s="23"/>
      <c r="C24" s="157"/>
      <c r="D24" s="157"/>
      <c r="E24" s="163"/>
      <c r="F24" s="163"/>
      <c r="G24" s="163"/>
      <c r="H24" s="163"/>
      <c r="I24" s="164"/>
      <c r="J24" s="163"/>
      <c r="K24" s="163"/>
      <c r="L24" s="23"/>
    </row>
    <row r="25" spans="1:12" ht="21" x14ac:dyDescent="0.4">
      <c r="A25" s="23"/>
      <c r="B25" s="359" t="s">
        <v>124</v>
      </c>
      <c r="C25" s="359"/>
      <c r="D25" s="359"/>
      <c r="E25" s="358" t="str">
        <f>"SET2026 " &amp; D5</f>
        <v>SET2026 Vereinsname</v>
      </c>
      <c r="F25" s="358"/>
      <c r="G25" s="358"/>
      <c r="H25" s="358"/>
      <c r="I25" s="358"/>
      <c r="J25" s="358"/>
      <c r="K25" s="358"/>
      <c r="L25" s="23"/>
    </row>
    <row r="26" spans="1:12" ht="16.5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</sheetData>
  <sheetProtection algorithmName="SHA-512" hashValue="SRBVfT1GkrjtXF/g2tABTCK3LHqj/36f/rGKI7zb1wKJEHXRX6QCGdPmmOfruhV9FqW8L2uvx8waxK385jpN9g==" saltValue="lzLaVHf22R1piwLPvf9COg==" spinCount="100000" sheet="1" selectLockedCells="1"/>
  <mergeCells count="18">
    <mergeCell ref="D5:I5"/>
    <mergeCell ref="C7:D7"/>
    <mergeCell ref="E7:I7"/>
    <mergeCell ref="E8:I8"/>
    <mergeCell ref="B2:K2"/>
    <mergeCell ref="B3:K3"/>
    <mergeCell ref="E9:I9"/>
    <mergeCell ref="E10:I10"/>
    <mergeCell ref="E11:I11"/>
    <mergeCell ref="E12:I12"/>
    <mergeCell ref="C16:D16"/>
    <mergeCell ref="E16:G16"/>
    <mergeCell ref="C21:D21"/>
    <mergeCell ref="E21:I21"/>
    <mergeCell ref="E22:I22"/>
    <mergeCell ref="F23:I23"/>
    <mergeCell ref="E25:K25"/>
    <mergeCell ref="B25:D2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67754-B3D2-4F5D-AF3E-A7F71C35ED8A}">
  <sheetPr codeName="Tabelle9"/>
  <dimension ref="A1:R131"/>
  <sheetViews>
    <sheetView topLeftCell="A9" workbookViewId="0">
      <selection activeCell="M20" sqref="M20"/>
    </sheetView>
  </sheetViews>
  <sheetFormatPr baseColWidth="10" defaultRowHeight="15" x14ac:dyDescent="0.25"/>
  <cols>
    <col min="2" max="2" width="14" bestFit="1" customWidth="1"/>
    <col min="4" max="4" width="16.5703125" bestFit="1" customWidth="1"/>
    <col min="8" max="8" width="12.42578125" customWidth="1"/>
  </cols>
  <sheetData>
    <row r="1" spans="1:15" ht="19.5" thickTop="1" x14ac:dyDescent="0.3">
      <c r="A1" s="379" t="s">
        <v>21</v>
      </c>
      <c r="B1" s="380"/>
      <c r="C1" s="380"/>
      <c r="D1" s="381"/>
      <c r="F1" s="370" t="s">
        <v>56</v>
      </c>
      <c r="G1" s="371"/>
      <c r="H1" s="371"/>
      <c r="I1" s="371"/>
      <c r="J1" s="371"/>
      <c r="K1" s="371"/>
      <c r="L1" s="372"/>
      <c r="N1" s="373" t="s">
        <v>70</v>
      </c>
      <c r="O1" s="374"/>
    </row>
    <row r="2" spans="1:15" ht="15.75" thickBot="1" x14ac:dyDescent="0.3">
      <c r="A2" s="377" t="s">
        <v>22</v>
      </c>
      <c r="B2" s="378"/>
      <c r="C2" s="377" t="s">
        <v>23</v>
      </c>
      <c r="D2" s="382"/>
      <c r="F2" s="63" t="s">
        <v>38</v>
      </c>
      <c r="G2" s="64" t="s">
        <v>15</v>
      </c>
      <c r="H2" s="64" t="s">
        <v>55</v>
      </c>
      <c r="I2" s="64" t="s">
        <v>43</v>
      </c>
      <c r="J2" s="64" t="s">
        <v>44</v>
      </c>
      <c r="K2" s="64" t="s">
        <v>45</v>
      </c>
      <c r="L2" s="65" t="s">
        <v>46</v>
      </c>
      <c r="N2" s="99" t="s">
        <v>68</v>
      </c>
      <c r="O2" s="100" t="s">
        <v>69</v>
      </c>
    </row>
    <row r="3" spans="1:15" ht="15.75" thickBot="1" x14ac:dyDescent="0.3">
      <c r="A3" s="8">
        <v>1</v>
      </c>
      <c r="B3" s="9" t="s">
        <v>0</v>
      </c>
      <c r="C3" s="10">
        <v>1</v>
      </c>
      <c r="D3" s="11" t="s">
        <v>4</v>
      </c>
      <c r="F3" s="51" t="s">
        <v>52</v>
      </c>
      <c r="G3" s="49"/>
      <c r="H3" s="49" t="s">
        <v>53</v>
      </c>
      <c r="I3" s="49"/>
      <c r="J3" s="49"/>
      <c r="K3" s="49"/>
      <c r="L3" s="52"/>
      <c r="N3" s="101" t="s">
        <v>71</v>
      </c>
      <c r="O3" s="102" t="s">
        <v>66</v>
      </c>
    </row>
    <row r="4" spans="1:15" ht="15.75" thickBot="1" x14ac:dyDescent="0.3">
      <c r="A4" s="8">
        <v>2</v>
      </c>
      <c r="B4" s="9" t="s">
        <v>1</v>
      </c>
      <c r="C4" s="10">
        <v>2</v>
      </c>
      <c r="D4" s="11" t="s">
        <v>6</v>
      </c>
      <c r="F4" s="53" t="s">
        <v>49</v>
      </c>
      <c r="G4" s="49">
        <v>1</v>
      </c>
      <c r="H4" s="50" t="s">
        <v>57</v>
      </c>
      <c r="I4" s="49" t="s">
        <v>53</v>
      </c>
      <c r="J4" s="49">
        <v>1</v>
      </c>
      <c r="K4" s="49">
        <v>1</v>
      </c>
      <c r="L4" s="52">
        <v>1</v>
      </c>
      <c r="N4" s="101" t="s">
        <v>72</v>
      </c>
      <c r="O4" s="102" t="s">
        <v>63</v>
      </c>
    </row>
    <row r="5" spans="1:15" ht="16.5" thickTop="1" thickBot="1" x14ac:dyDescent="0.3">
      <c r="A5" s="383" t="s">
        <v>32</v>
      </c>
      <c r="B5" s="384"/>
      <c r="C5" s="10">
        <v>3</v>
      </c>
      <c r="D5" s="11" t="s">
        <v>7</v>
      </c>
      <c r="F5" s="55"/>
      <c r="G5" s="49">
        <v>2</v>
      </c>
      <c r="H5" s="58"/>
      <c r="I5" s="50" t="s">
        <v>57</v>
      </c>
      <c r="J5" s="49">
        <v>2</v>
      </c>
      <c r="K5" s="49" t="s">
        <v>155</v>
      </c>
      <c r="L5" s="52" t="s">
        <v>155</v>
      </c>
      <c r="N5" s="101" t="s">
        <v>73</v>
      </c>
      <c r="O5" s="102" t="s">
        <v>65</v>
      </c>
    </row>
    <row r="6" spans="1:15" ht="16.5" thickTop="1" thickBot="1" x14ac:dyDescent="0.3">
      <c r="A6" s="8" t="s">
        <v>33</v>
      </c>
      <c r="B6" s="9">
        <v>0</v>
      </c>
      <c r="C6" s="10">
        <v>4</v>
      </c>
      <c r="D6" s="12" t="s">
        <v>8</v>
      </c>
      <c r="F6" s="56"/>
      <c r="G6" s="49">
        <v>3</v>
      </c>
      <c r="H6" s="59"/>
      <c r="I6" s="58"/>
      <c r="J6" s="49">
        <v>3</v>
      </c>
      <c r="K6" s="49">
        <v>2</v>
      </c>
      <c r="L6" s="52">
        <v>2</v>
      </c>
      <c r="N6" s="101" t="s">
        <v>74</v>
      </c>
      <c r="O6" s="102" t="s">
        <v>64</v>
      </c>
    </row>
    <row r="7" spans="1:15" ht="15.75" thickBot="1" x14ac:dyDescent="0.3">
      <c r="A7" s="8" t="s">
        <v>25</v>
      </c>
      <c r="B7" s="9">
        <v>0</v>
      </c>
      <c r="C7" s="10">
        <v>5</v>
      </c>
      <c r="D7" s="11" t="s">
        <v>10</v>
      </c>
      <c r="F7" s="56"/>
      <c r="G7" s="50">
        <v>4</v>
      </c>
      <c r="H7" s="59"/>
      <c r="I7" s="59"/>
      <c r="J7" s="49">
        <v>4</v>
      </c>
      <c r="K7" s="49" t="s">
        <v>156</v>
      </c>
      <c r="L7" s="52" t="s">
        <v>156</v>
      </c>
      <c r="N7" s="101" t="s">
        <v>75</v>
      </c>
      <c r="O7" s="102" t="s">
        <v>62</v>
      </c>
    </row>
    <row r="8" spans="1:15" ht="16.5" thickTop="1" thickBot="1" x14ac:dyDescent="0.3">
      <c r="A8" s="377" t="s">
        <v>27</v>
      </c>
      <c r="B8" s="378"/>
      <c r="C8" s="10">
        <v>6</v>
      </c>
      <c r="D8" s="11" t="s">
        <v>12</v>
      </c>
      <c r="F8" s="56"/>
      <c r="G8" s="58"/>
      <c r="H8" s="59"/>
      <c r="I8" s="59"/>
      <c r="J8" s="49">
        <v>5</v>
      </c>
      <c r="K8" s="49">
        <v>3</v>
      </c>
      <c r="L8" s="52">
        <v>3</v>
      </c>
      <c r="N8" s="103" t="s">
        <v>76</v>
      </c>
      <c r="O8" s="104" t="s">
        <v>67</v>
      </c>
    </row>
    <row r="9" spans="1:15" ht="15.75" thickBot="1" x14ac:dyDescent="0.3">
      <c r="A9" s="8" t="s">
        <v>28</v>
      </c>
      <c r="B9" s="9">
        <v>0</v>
      </c>
      <c r="C9" s="10">
        <v>7</v>
      </c>
      <c r="D9" s="13" t="s">
        <v>13</v>
      </c>
      <c r="F9" s="56"/>
      <c r="G9" s="59"/>
      <c r="H9" s="59"/>
      <c r="I9" s="59"/>
      <c r="J9" s="49">
        <v>6</v>
      </c>
      <c r="K9" s="49" t="s">
        <v>157</v>
      </c>
      <c r="L9" s="52" t="s">
        <v>157</v>
      </c>
    </row>
    <row r="10" spans="1:15" ht="15.75" thickBot="1" x14ac:dyDescent="0.3">
      <c r="A10" s="18" t="s">
        <v>29</v>
      </c>
      <c r="B10" s="19">
        <v>0</v>
      </c>
      <c r="C10" s="10">
        <v>8</v>
      </c>
      <c r="D10" s="13" t="s">
        <v>14</v>
      </c>
      <c r="F10" s="56"/>
      <c r="G10" s="59"/>
      <c r="H10" s="59"/>
      <c r="I10" s="59"/>
      <c r="J10" s="49">
        <v>7</v>
      </c>
      <c r="K10" s="49">
        <v>4</v>
      </c>
      <c r="L10" s="52">
        <v>4</v>
      </c>
    </row>
    <row r="11" spans="1:15" ht="16.5" thickTop="1" thickBot="1" x14ac:dyDescent="0.3">
      <c r="A11" s="14" t="s">
        <v>17</v>
      </c>
      <c r="B11" s="9" t="s">
        <v>1</v>
      </c>
      <c r="C11" s="8"/>
      <c r="D11" s="15"/>
      <c r="F11" s="56"/>
      <c r="G11" s="59"/>
      <c r="H11" s="59"/>
      <c r="I11" s="59"/>
      <c r="J11" s="49">
        <v>8</v>
      </c>
      <c r="K11" s="49" t="s">
        <v>158</v>
      </c>
      <c r="L11" s="54" t="s">
        <v>158</v>
      </c>
    </row>
    <row r="12" spans="1:15" ht="15.75" thickTop="1" x14ac:dyDescent="0.25">
      <c r="A12" s="14" t="s">
        <v>18</v>
      </c>
      <c r="B12" s="9" t="s">
        <v>11</v>
      </c>
      <c r="C12" s="8"/>
      <c r="D12" s="15"/>
      <c r="F12" s="56"/>
      <c r="G12" s="59"/>
      <c r="H12" s="59"/>
      <c r="I12" s="59"/>
      <c r="J12" s="49">
        <v>9</v>
      </c>
      <c r="K12" s="49">
        <v>5</v>
      </c>
      <c r="L12" s="61"/>
    </row>
    <row r="13" spans="1:15" ht="15.75" thickBot="1" x14ac:dyDescent="0.3">
      <c r="A13" s="16" t="s">
        <v>19</v>
      </c>
      <c r="B13" s="17" t="s">
        <v>30</v>
      </c>
      <c r="C13" s="18"/>
      <c r="D13" s="19"/>
      <c r="F13" s="56"/>
      <c r="G13" s="59"/>
      <c r="H13" s="59"/>
      <c r="I13" s="59"/>
      <c r="J13" s="49">
        <v>10</v>
      </c>
      <c r="K13" s="49" t="s">
        <v>159</v>
      </c>
      <c r="L13" s="61"/>
    </row>
    <row r="14" spans="1:15" ht="15.75" thickTop="1" x14ac:dyDescent="0.25">
      <c r="F14" s="56"/>
      <c r="G14" s="59"/>
      <c r="H14" s="59"/>
      <c r="I14" s="59"/>
      <c r="J14" s="49">
        <v>11</v>
      </c>
      <c r="K14" s="49">
        <v>6</v>
      </c>
      <c r="L14" s="61"/>
    </row>
    <row r="15" spans="1:15" ht="15.75" thickBot="1" x14ac:dyDescent="0.3">
      <c r="F15" s="56"/>
      <c r="G15" s="59"/>
      <c r="H15" s="59"/>
      <c r="I15" s="59"/>
      <c r="J15" s="49">
        <v>12</v>
      </c>
      <c r="K15" s="49" t="s">
        <v>160</v>
      </c>
      <c r="L15" s="61"/>
    </row>
    <row r="16" spans="1:15" ht="19.5" thickTop="1" x14ac:dyDescent="0.3">
      <c r="A16" s="375" t="s">
        <v>43</v>
      </c>
      <c r="B16" s="376"/>
      <c r="F16" s="56"/>
      <c r="G16" s="59"/>
      <c r="H16" s="59"/>
      <c r="I16" s="59"/>
      <c r="J16" s="49">
        <v>13</v>
      </c>
      <c r="K16" s="49">
        <v>7</v>
      </c>
      <c r="L16" s="61"/>
    </row>
    <row r="17" spans="1:18" ht="15.75" thickBot="1" x14ac:dyDescent="0.3">
      <c r="A17" s="105">
        <v>1</v>
      </c>
      <c r="B17" s="106" t="s">
        <v>53</v>
      </c>
      <c r="F17" s="56"/>
      <c r="G17" s="59"/>
      <c r="H17" s="59"/>
      <c r="I17" s="59"/>
      <c r="J17" s="49">
        <v>14</v>
      </c>
      <c r="K17" s="49" t="s">
        <v>161</v>
      </c>
      <c r="L17" s="61"/>
    </row>
    <row r="18" spans="1:18" ht="15.75" thickTop="1" x14ac:dyDescent="0.25">
      <c r="A18" s="105">
        <v>2</v>
      </c>
      <c r="B18" s="108"/>
      <c r="F18" s="56"/>
      <c r="G18" s="59"/>
      <c r="H18" s="59"/>
      <c r="I18" s="59"/>
      <c r="J18" s="49">
        <v>15</v>
      </c>
      <c r="K18" s="49">
        <v>8</v>
      </c>
      <c r="L18" s="61"/>
    </row>
    <row r="19" spans="1:18" ht="15.75" thickBot="1" x14ac:dyDescent="0.3">
      <c r="A19" s="105">
        <v>3</v>
      </c>
      <c r="B19" s="109"/>
      <c r="F19" s="56"/>
      <c r="G19" s="59"/>
      <c r="H19" s="59"/>
      <c r="I19" s="59"/>
      <c r="J19" s="49">
        <v>16</v>
      </c>
      <c r="K19" s="50" t="s">
        <v>162</v>
      </c>
      <c r="L19" s="61"/>
    </row>
    <row r="20" spans="1:18" ht="15.75" thickTop="1" x14ac:dyDescent="0.25">
      <c r="A20" s="105">
        <v>4</v>
      </c>
      <c r="B20" s="109"/>
      <c r="F20" s="56"/>
      <c r="G20" s="59"/>
      <c r="H20" s="59"/>
      <c r="I20" s="59"/>
      <c r="J20" s="49">
        <v>17</v>
      </c>
      <c r="K20" s="59"/>
      <c r="L20" s="61"/>
    </row>
    <row r="21" spans="1:18" x14ac:dyDescent="0.25">
      <c r="A21" s="105">
        <v>5</v>
      </c>
      <c r="B21" s="109"/>
      <c r="F21" s="56"/>
      <c r="G21" s="59"/>
      <c r="H21" s="59"/>
      <c r="I21" s="59"/>
      <c r="J21" s="49">
        <v>18</v>
      </c>
      <c r="K21" s="59"/>
      <c r="L21" s="61"/>
    </row>
    <row r="22" spans="1:18" x14ac:dyDescent="0.25">
      <c r="A22" s="105">
        <v>6</v>
      </c>
      <c r="B22" s="109"/>
      <c r="F22" s="56"/>
      <c r="G22" s="59"/>
      <c r="H22" s="59"/>
      <c r="I22" s="59"/>
      <c r="J22" s="49">
        <v>19</v>
      </c>
      <c r="K22" s="59"/>
      <c r="L22" s="61"/>
    </row>
    <row r="23" spans="1:18" x14ac:dyDescent="0.25">
      <c r="A23" s="105">
        <v>7</v>
      </c>
      <c r="B23" s="109"/>
      <c r="F23" s="56"/>
      <c r="G23" s="59"/>
      <c r="H23" s="59"/>
      <c r="I23" s="59"/>
      <c r="J23" s="49">
        <v>20</v>
      </c>
      <c r="K23" s="59"/>
      <c r="L23" s="61"/>
    </row>
    <row r="24" spans="1:18" x14ac:dyDescent="0.25">
      <c r="A24" s="105">
        <v>8</v>
      </c>
      <c r="B24" s="109"/>
      <c r="F24" s="56"/>
      <c r="G24" s="59"/>
      <c r="H24" s="59"/>
      <c r="I24" s="59"/>
      <c r="J24" s="49">
        <v>21</v>
      </c>
      <c r="K24" s="59"/>
      <c r="L24" s="61"/>
    </row>
    <row r="25" spans="1:18" x14ac:dyDescent="0.25">
      <c r="A25" s="105">
        <v>9</v>
      </c>
      <c r="B25" s="109"/>
      <c r="F25" s="56"/>
      <c r="G25" s="59"/>
      <c r="H25" s="59"/>
      <c r="I25" s="59"/>
      <c r="J25" s="49">
        <v>22</v>
      </c>
      <c r="K25" s="59"/>
      <c r="L25" s="61"/>
    </row>
    <row r="26" spans="1:18" x14ac:dyDescent="0.25">
      <c r="A26" s="105">
        <v>10</v>
      </c>
      <c r="B26" s="109"/>
      <c r="F26" s="56"/>
      <c r="G26" s="59"/>
      <c r="H26" s="59"/>
      <c r="I26" s="59"/>
      <c r="J26" s="49">
        <v>23</v>
      </c>
      <c r="K26" s="59"/>
      <c r="L26" s="61"/>
    </row>
    <row r="27" spans="1:18" ht="15.75" thickBot="1" x14ac:dyDescent="0.3">
      <c r="A27" s="105">
        <v>11</v>
      </c>
      <c r="B27" s="109"/>
      <c r="F27" s="57"/>
      <c r="G27" s="60"/>
      <c r="H27" s="60"/>
      <c r="I27" s="60"/>
      <c r="J27" s="50">
        <v>24</v>
      </c>
      <c r="K27" s="60"/>
      <c r="L27" s="62"/>
    </row>
    <row r="28" spans="1:18" ht="16.5" thickTop="1" thickBot="1" x14ac:dyDescent="0.3">
      <c r="A28" s="105">
        <v>12</v>
      </c>
      <c r="B28" s="109"/>
    </row>
    <row r="29" spans="1:18" ht="18.75" x14ac:dyDescent="0.3">
      <c r="A29" s="105">
        <v>13</v>
      </c>
      <c r="B29" s="109"/>
      <c r="D29" s="385" t="s">
        <v>145</v>
      </c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7"/>
    </row>
    <row r="30" spans="1:18" ht="17.25" x14ac:dyDescent="0.3">
      <c r="A30" s="105">
        <v>14</v>
      </c>
      <c r="B30" s="109"/>
      <c r="D30" s="388" t="s">
        <v>44</v>
      </c>
      <c r="E30" s="389"/>
      <c r="G30" s="389" t="s">
        <v>146</v>
      </c>
      <c r="H30" s="389"/>
      <c r="J30" s="389" t="s">
        <v>147</v>
      </c>
      <c r="K30" s="389"/>
      <c r="M30" s="217"/>
      <c r="N30" s="390" t="s">
        <v>43</v>
      </c>
      <c r="O30" s="390"/>
      <c r="R30" s="173"/>
    </row>
    <row r="31" spans="1:18" x14ac:dyDescent="0.25">
      <c r="A31" s="105">
        <v>15</v>
      </c>
      <c r="B31" s="109"/>
      <c r="D31" s="172">
        <f>Paarkür!C7</f>
        <v>1</v>
      </c>
      <c r="E31" t="str">
        <f>Paarkür!D7</f>
        <v>Paarkürname 1</v>
      </c>
      <c r="G31" s="224">
        <v>1</v>
      </c>
      <c r="H31" t="str">
        <f>Kleingruppen!C8</f>
        <v>Kleingruppenkür 1</v>
      </c>
      <c r="J31" s="224">
        <v>1</v>
      </c>
      <c r="K31" t="str">
        <f>Großgruppen!C8</f>
        <v>Großgruppenkür 1</v>
      </c>
      <c r="M31" s="217"/>
      <c r="N31" t="str">
        <f>IF(Anmeldeformular!$C10="","",Anmeldeformular!$B10)</f>
        <v/>
      </c>
      <c r="O31" s="219">
        <v>1</v>
      </c>
      <c r="R31" s="173"/>
    </row>
    <row r="32" spans="1:18" x14ac:dyDescent="0.25">
      <c r="A32" s="105">
        <v>16</v>
      </c>
      <c r="B32" s="109"/>
      <c r="D32" s="172">
        <f>Paarkür!I7</f>
        <v>2</v>
      </c>
      <c r="E32" t="str">
        <f>Paarkür!J7</f>
        <v>Paarkürname 2</v>
      </c>
      <c r="G32" s="224" t="s">
        <v>155</v>
      </c>
      <c r="H32" t="str">
        <f>H31 &amp; " (Erzatz)"</f>
        <v>Kleingruppenkür 1 (Erzatz)</v>
      </c>
      <c r="J32" s="224" t="s">
        <v>155</v>
      </c>
      <c r="K32" t="str">
        <f>K31 &amp; " (Erzatz)"</f>
        <v>Großgruppenkür 1 (Erzatz)</v>
      </c>
      <c r="M32" s="217"/>
      <c r="N32" t="str">
        <f>IF(Anmeldeformular!$C11="","",Anmeldeformular!$B11)</f>
        <v/>
      </c>
      <c r="O32" s="219">
        <v>2</v>
      </c>
      <c r="R32" s="173"/>
    </row>
    <row r="33" spans="1:18" x14ac:dyDescent="0.25">
      <c r="A33" s="105">
        <v>17</v>
      </c>
      <c r="B33" s="109"/>
      <c r="D33" s="172">
        <f>Paarkür!C12</f>
        <v>3</v>
      </c>
      <c r="E33" t="str">
        <f>Paarkür!D12</f>
        <v>Paarkürname 3</v>
      </c>
      <c r="G33" s="224">
        <v>2</v>
      </c>
      <c r="H33" t="str">
        <f>Kleingruppen!I8</f>
        <v>Kleingruppenkür 2</v>
      </c>
      <c r="J33" s="224">
        <v>2</v>
      </c>
      <c r="K33" t="str">
        <f>Großgruppen!I8</f>
        <v>Großgruppenkür 2</v>
      </c>
      <c r="M33" s="217"/>
      <c r="N33" t="str">
        <f>IF(Anmeldeformular!$C12="","",Anmeldeformular!$B12)</f>
        <v/>
      </c>
      <c r="O33" s="219">
        <v>3</v>
      </c>
      <c r="R33" s="173"/>
    </row>
    <row r="34" spans="1:18" x14ac:dyDescent="0.25">
      <c r="A34" s="105">
        <v>18</v>
      </c>
      <c r="B34" s="109"/>
      <c r="D34" s="172">
        <f>Paarkür!I12</f>
        <v>4</v>
      </c>
      <c r="E34" t="str">
        <f>Paarkür!J12</f>
        <v>Paarkürname 4</v>
      </c>
      <c r="G34" s="224" t="s">
        <v>156</v>
      </c>
      <c r="H34" t="str">
        <f>H33 &amp; " (Erzatz)"</f>
        <v>Kleingruppenkür 2 (Erzatz)</v>
      </c>
      <c r="J34" s="224" t="s">
        <v>156</v>
      </c>
      <c r="K34" t="str">
        <f>K33 &amp; " (Erzatz)"</f>
        <v>Großgruppenkür 2 (Erzatz)</v>
      </c>
      <c r="M34" s="217"/>
      <c r="N34" t="str">
        <f>IF(Anmeldeformular!$C13="","",Anmeldeformular!$B13)</f>
        <v/>
      </c>
      <c r="O34" s="219">
        <v>4</v>
      </c>
      <c r="R34" s="173"/>
    </row>
    <row r="35" spans="1:18" x14ac:dyDescent="0.25">
      <c r="A35" s="105">
        <v>19</v>
      </c>
      <c r="B35" s="109"/>
      <c r="D35" s="172">
        <f>Paarkür!C17</f>
        <v>5</v>
      </c>
      <c r="E35" t="str">
        <f>Paarkür!D17</f>
        <v>Paarkürname 5</v>
      </c>
      <c r="G35" s="224">
        <v>3</v>
      </c>
      <c r="H35" t="str">
        <f>Kleingruppen!C20</f>
        <v>Kleingruppenkür 3</v>
      </c>
      <c r="J35" s="224">
        <v>3</v>
      </c>
      <c r="K35" t="str">
        <f>Großgruppen!C34</f>
        <v>Großgruppenkür 3</v>
      </c>
      <c r="M35" s="217"/>
      <c r="N35" t="str">
        <f>IF(Anmeldeformular!$C14="","",Anmeldeformular!$B14)</f>
        <v/>
      </c>
      <c r="O35" s="219">
        <v>5</v>
      </c>
      <c r="R35" s="173"/>
    </row>
    <row r="36" spans="1:18" x14ac:dyDescent="0.25">
      <c r="A36" s="105">
        <v>20</v>
      </c>
      <c r="B36" s="109"/>
      <c r="D36" s="172">
        <f>Paarkür!I17</f>
        <v>6</v>
      </c>
      <c r="E36" t="str">
        <f>Paarkür!J17</f>
        <v>Paarkürname 6</v>
      </c>
      <c r="G36" s="224" t="s">
        <v>157</v>
      </c>
      <c r="H36" t="str">
        <f>H35 &amp; " (Erzatz)"</f>
        <v>Kleingruppenkür 3 (Erzatz)</v>
      </c>
      <c r="J36" s="224" t="s">
        <v>157</v>
      </c>
      <c r="K36" t="str">
        <f>K35 &amp; " (Erzatz)"</f>
        <v>Großgruppenkür 3 (Erzatz)</v>
      </c>
      <c r="M36" s="217"/>
      <c r="N36" t="str">
        <f>IF(Anmeldeformular!$C15="","",Anmeldeformular!$B15)</f>
        <v/>
      </c>
      <c r="O36" s="219">
        <v>6</v>
      </c>
      <c r="R36" s="173"/>
    </row>
    <row r="37" spans="1:18" x14ac:dyDescent="0.25">
      <c r="A37" s="105">
        <v>21</v>
      </c>
      <c r="B37" s="109"/>
      <c r="D37" s="172">
        <f>Paarkür!C22</f>
        <v>7</v>
      </c>
      <c r="E37" t="str">
        <f>Paarkür!D22</f>
        <v>Paarkürname 7</v>
      </c>
      <c r="G37" s="224">
        <v>4</v>
      </c>
      <c r="H37" t="str">
        <f>Kleingruppen!I20</f>
        <v>Kleingruppenkür 4</v>
      </c>
      <c r="J37" s="224">
        <v>4</v>
      </c>
      <c r="K37" t="str">
        <f>Großgruppen!I34</f>
        <v>Großgruppenkür 4</v>
      </c>
      <c r="M37" s="217"/>
      <c r="N37" t="str">
        <f>IF(Anmeldeformular!$C16="","",Anmeldeformular!$B16)</f>
        <v/>
      </c>
      <c r="O37" s="219">
        <v>7</v>
      </c>
      <c r="R37" s="173"/>
    </row>
    <row r="38" spans="1:18" x14ac:dyDescent="0.25">
      <c r="A38" s="105">
        <v>22</v>
      </c>
      <c r="B38" s="109"/>
      <c r="D38" s="172">
        <f>Paarkür!I22</f>
        <v>8</v>
      </c>
      <c r="E38" t="str">
        <f>Paarkür!J22</f>
        <v>Paarkürname 8</v>
      </c>
      <c r="G38" s="224" t="s">
        <v>158</v>
      </c>
      <c r="H38" t="str">
        <f>H37 &amp; " (Erzatz)"</f>
        <v>Kleingruppenkür 4 (Erzatz)</v>
      </c>
      <c r="J38" s="224" t="s">
        <v>158</v>
      </c>
      <c r="K38" t="str">
        <f>K37 &amp; " (Erzatz)"</f>
        <v>Großgruppenkür 4 (Erzatz)</v>
      </c>
      <c r="M38" s="217"/>
      <c r="N38" t="str">
        <f>IF(Anmeldeformular!$C17="","",Anmeldeformular!$B17)</f>
        <v/>
      </c>
      <c r="O38" s="219">
        <v>8</v>
      </c>
      <c r="R38" s="173"/>
    </row>
    <row r="39" spans="1:18" x14ac:dyDescent="0.25">
      <c r="A39" s="105">
        <v>23</v>
      </c>
      <c r="B39" s="109"/>
      <c r="D39" s="172">
        <f>Paarkür!C27</f>
        <v>9</v>
      </c>
      <c r="E39" t="str">
        <f>Paarkür!D27</f>
        <v>Paarkürname 9</v>
      </c>
      <c r="G39" s="224">
        <v>5</v>
      </c>
      <c r="H39" t="str">
        <f>Kleingruppen!C32</f>
        <v>Kleingruppenkür 5</v>
      </c>
      <c r="M39" s="217"/>
      <c r="N39" t="str">
        <f>IF(Anmeldeformular!$C18="","",Anmeldeformular!$B18)</f>
        <v/>
      </c>
      <c r="O39" s="219">
        <v>9</v>
      </c>
      <c r="R39" s="173"/>
    </row>
    <row r="40" spans="1:18" x14ac:dyDescent="0.25">
      <c r="A40" s="105">
        <v>24</v>
      </c>
      <c r="B40" s="109"/>
      <c r="D40" s="172">
        <f>Paarkür!I27</f>
        <v>10</v>
      </c>
      <c r="E40" t="str">
        <f>Paarkür!J27</f>
        <v>Paarkürname 10</v>
      </c>
      <c r="G40" s="224" t="s">
        <v>159</v>
      </c>
      <c r="H40" t="str">
        <f>H39 &amp; " (Erzatz)"</f>
        <v>Kleingruppenkür 5 (Erzatz)</v>
      </c>
      <c r="M40" s="217"/>
      <c r="N40" t="str">
        <f>IF(Anmeldeformular!$C19="","",Anmeldeformular!$B19)</f>
        <v/>
      </c>
      <c r="O40" s="219">
        <v>10</v>
      </c>
      <c r="R40" s="173"/>
    </row>
    <row r="41" spans="1:18" x14ac:dyDescent="0.25">
      <c r="A41" s="105">
        <v>25</v>
      </c>
      <c r="B41" s="109"/>
      <c r="D41" s="172">
        <f>Paarkür!C32</f>
        <v>11</v>
      </c>
      <c r="E41" t="str">
        <f>Paarkür!D32</f>
        <v>Paarkürname 11</v>
      </c>
      <c r="G41" s="224">
        <v>6</v>
      </c>
      <c r="H41" t="str">
        <f>Kleingruppen!I32</f>
        <v>Kleingruppenkür 6</v>
      </c>
      <c r="M41" s="217"/>
      <c r="N41" t="str">
        <f>IF(Anmeldeformular!$C20="","",Anmeldeformular!$B20)</f>
        <v/>
      </c>
      <c r="O41" s="219">
        <v>11</v>
      </c>
      <c r="R41" s="173"/>
    </row>
    <row r="42" spans="1:18" x14ac:dyDescent="0.25">
      <c r="A42" s="105">
        <v>26</v>
      </c>
      <c r="B42" s="109"/>
      <c r="D42" s="172">
        <f>Paarkür!I32</f>
        <v>12</v>
      </c>
      <c r="E42" t="str">
        <f>Paarkür!J32</f>
        <v>Paarkürname 12</v>
      </c>
      <c r="G42" s="224" t="s">
        <v>160</v>
      </c>
      <c r="H42" t="str">
        <f>H41 &amp; " (Erzatz)"</f>
        <v>Kleingruppenkür 6 (Erzatz)</v>
      </c>
      <c r="M42" s="217"/>
      <c r="N42" t="str">
        <f>IF(Anmeldeformular!$C21="","",Anmeldeformular!$B21)</f>
        <v/>
      </c>
      <c r="O42" s="219">
        <v>12</v>
      </c>
      <c r="R42" s="173"/>
    </row>
    <row r="43" spans="1:18" x14ac:dyDescent="0.25">
      <c r="A43" s="105">
        <v>27</v>
      </c>
      <c r="B43" s="109"/>
      <c r="D43" s="172">
        <f>Paarkür!C37</f>
        <v>13</v>
      </c>
      <c r="E43" t="str">
        <f>Paarkür!D37</f>
        <v>Paarkürname 13</v>
      </c>
      <c r="G43" s="224">
        <v>7</v>
      </c>
      <c r="H43" t="str">
        <f>Kleingruppen!C44</f>
        <v>Kleingruppenkür 7</v>
      </c>
      <c r="M43" s="217"/>
      <c r="N43" t="str">
        <f>IF(Anmeldeformular!$C22="","",Anmeldeformular!$B22)</f>
        <v/>
      </c>
      <c r="O43" s="219">
        <v>13</v>
      </c>
      <c r="R43" s="173"/>
    </row>
    <row r="44" spans="1:18" x14ac:dyDescent="0.25">
      <c r="A44" s="105">
        <v>28</v>
      </c>
      <c r="B44" s="109"/>
      <c r="D44" s="172">
        <f>Paarkür!I37</f>
        <v>14</v>
      </c>
      <c r="E44" t="str">
        <f>Paarkür!J37</f>
        <v>Paarkürname 14</v>
      </c>
      <c r="G44" s="224" t="s">
        <v>161</v>
      </c>
      <c r="H44" t="str">
        <f>H43 &amp; " (Erzatz)"</f>
        <v>Kleingruppenkür 7 (Erzatz)</v>
      </c>
      <c r="M44" s="217"/>
      <c r="N44" t="str">
        <f>IF(Anmeldeformular!$C23="","",Anmeldeformular!$B23)</f>
        <v/>
      </c>
      <c r="O44" s="219">
        <v>14</v>
      </c>
      <c r="R44" s="173"/>
    </row>
    <row r="45" spans="1:18" x14ac:dyDescent="0.25">
      <c r="A45" s="105">
        <v>29</v>
      </c>
      <c r="B45" s="109"/>
      <c r="D45" s="172">
        <f>Paarkür!C42</f>
        <v>15</v>
      </c>
      <c r="E45" t="str">
        <f>Paarkür!D42</f>
        <v>Paarkürname 15</v>
      </c>
      <c r="G45" s="224">
        <v>8</v>
      </c>
      <c r="H45" t="str">
        <f>Kleingruppen!I44</f>
        <v>Kleingruppenkür 8</v>
      </c>
      <c r="M45" s="217"/>
      <c r="N45" t="str">
        <f>IF(Anmeldeformular!$C24="","",Anmeldeformular!$B24)</f>
        <v/>
      </c>
      <c r="O45" s="219">
        <v>15</v>
      </c>
      <c r="R45" s="173"/>
    </row>
    <row r="46" spans="1:18" x14ac:dyDescent="0.25">
      <c r="A46" s="105">
        <v>30</v>
      </c>
      <c r="B46" s="109"/>
      <c r="D46" s="172">
        <f>Paarkür!I42</f>
        <v>16</v>
      </c>
      <c r="E46" t="str">
        <f>Paarkür!J42</f>
        <v>Paarkürname 16</v>
      </c>
      <c r="G46" s="224" t="s">
        <v>162</v>
      </c>
      <c r="H46" t="str">
        <f>H45 &amp; " (Erzatz)"</f>
        <v>Kleingruppenkür 8 (Erzatz)</v>
      </c>
      <c r="M46" s="217"/>
      <c r="N46" t="str">
        <f>IF(Anmeldeformular!$C25="","",Anmeldeformular!$B25)</f>
        <v/>
      </c>
      <c r="O46" s="219">
        <v>16</v>
      </c>
      <c r="R46" s="173"/>
    </row>
    <row r="47" spans="1:18" x14ac:dyDescent="0.25">
      <c r="A47" s="105">
        <v>31</v>
      </c>
      <c r="B47" s="109"/>
      <c r="D47" s="172">
        <f>Paarkür!C47</f>
        <v>17</v>
      </c>
      <c r="E47" t="str">
        <f>Paarkür!D47</f>
        <v>Paarkürname 17</v>
      </c>
      <c r="M47" s="217"/>
      <c r="N47" t="str">
        <f>IF(Anmeldeformular!$C26="","",Anmeldeformular!$B26)</f>
        <v/>
      </c>
      <c r="O47" s="219">
        <v>17</v>
      </c>
      <c r="R47" s="173"/>
    </row>
    <row r="48" spans="1:18" x14ac:dyDescent="0.25">
      <c r="A48" s="105">
        <v>32</v>
      </c>
      <c r="B48" s="109"/>
      <c r="D48" s="172">
        <f>Paarkür!I47</f>
        <v>18</v>
      </c>
      <c r="E48" t="str">
        <f>Paarkür!J47</f>
        <v>Paarkürname 18</v>
      </c>
      <c r="M48" s="217"/>
      <c r="N48" t="str">
        <f>IF(Anmeldeformular!$C27="","",Anmeldeformular!$B27)</f>
        <v/>
      </c>
      <c r="O48" s="219">
        <v>18</v>
      </c>
      <c r="R48" s="173"/>
    </row>
    <row r="49" spans="1:18" x14ac:dyDescent="0.25">
      <c r="A49" s="105">
        <v>33</v>
      </c>
      <c r="B49" s="109"/>
      <c r="D49" s="172">
        <f>Paarkür!C52</f>
        <v>19</v>
      </c>
      <c r="E49" t="str">
        <f>Paarkür!D52</f>
        <v>Paarkürname 19</v>
      </c>
      <c r="M49" s="217"/>
      <c r="N49" t="str">
        <f>IF(Anmeldeformular!$C28="","",Anmeldeformular!$B28)</f>
        <v/>
      </c>
      <c r="O49" s="219">
        <v>19</v>
      </c>
      <c r="R49" s="173"/>
    </row>
    <row r="50" spans="1:18" x14ac:dyDescent="0.25">
      <c r="A50" s="105">
        <v>34</v>
      </c>
      <c r="B50" s="109"/>
      <c r="D50" s="172">
        <f>Paarkür!I52</f>
        <v>20</v>
      </c>
      <c r="E50" t="str">
        <f>Paarkür!J52</f>
        <v>Paarkürname 20</v>
      </c>
      <c r="M50" s="217"/>
      <c r="N50" t="str">
        <f>IF(Anmeldeformular!$C29="","",Anmeldeformular!$B29)</f>
        <v/>
      </c>
      <c r="O50" s="219">
        <v>20</v>
      </c>
      <c r="R50" s="173"/>
    </row>
    <row r="51" spans="1:18" x14ac:dyDescent="0.25">
      <c r="A51" s="105">
        <v>35</v>
      </c>
      <c r="B51" s="109"/>
      <c r="D51" s="172">
        <f>Paarkür!C57</f>
        <v>21</v>
      </c>
      <c r="E51" t="str">
        <f>Paarkür!D57</f>
        <v>Paarkürname 21</v>
      </c>
      <c r="M51" s="217"/>
      <c r="N51" t="str">
        <f>IF(Anmeldeformular!$C30="","",Anmeldeformular!$B30)</f>
        <v/>
      </c>
      <c r="O51" s="219">
        <v>21</v>
      </c>
      <c r="R51" s="173"/>
    </row>
    <row r="52" spans="1:18" x14ac:dyDescent="0.25">
      <c r="A52" s="105">
        <v>36</v>
      </c>
      <c r="B52" s="109"/>
      <c r="D52" s="172">
        <f>Paarkür!I57</f>
        <v>22</v>
      </c>
      <c r="E52" t="str">
        <f>Paarkür!J57</f>
        <v>Paarkürname 22</v>
      </c>
      <c r="M52" s="217"/>
      <c r="N52" t="str">
        <f>IF(Anmeldeformular!$C31="","",Anmeldeformular!$B31)</f>
        <v/>
      </c>
      <c r="O52" s="219">
        <v>22</v>
      </c>
      <c r="R52" s="173"/>
    </row>
    <row r="53" spans="1:18" x14ac:dyDescent="0.25">
      <c r="A53" s="105">
        <v>37</v>
      </c>
      <c r="B53" s="109"/>
      <c r="D53" s="172">
        <f>Paarkür!C62</f>
        <v>23</v>
      </c>
      <c r="E53" t="str">
        <f>Paarkür!D62</f>
        <v>Paarkürname 23</v>
      </c>
      <c r="M53" s="217"/>
      <c r="N53" t="str">
        <f>IF(Anmeldeformular!$C32="","",Anmeldeformular!$B32)</f>
        <v/>
      </c>
      <c r="O53" s="219">
        <v>23</v>
      </c>
      <c r="R53" s="173"/>
    </row>
    <row r="54" spans="1:18" x14ac:dyDescent="0.25">
      <c r="A54" s="105">
        <v>38</v>
      </c>
      <c r="B54" s="109"/>
      <c r="D54" s="172">
        <f>Paarkür!I62</f>
        <v>24</v>
      </c>
      <c r="E54" t="str">
        <f>Paarkür!J62</f>
        <v>Paarkürname 24</v>
      </c>
      <c r="M54" s="217"/>
      <c r="N54" t="str">
        <f>IF(Anmeldeformular!$C33="","",Anmeldeformular!$B33)</f>
        <v/>
      </c>
      <c r="O54" s="219">
        <v>24</v>
      </c>
      <c r="R54" s="173"/>
    </row>
    <row r="55" spans="1:18" x14ac:dyDescent="0.25">
      <c r="A55" s="105">
        <v>39</v>
      </c>
      <c r="B55" s="109"/>
      <c r="D55" s="172"/>
      <c r="M55" s="217"/>
      <c r="N55" t="str">
        <f>IF(Anmeldeformular!$C34="","",Anmeldeformular!$B34)</f>
        <v/>
      </c>
      <c r="O55" s="219">
        <v>25</v>
      </c>
      <c r="R55" s="173"/>
    </row>
    <row r="56" spans="1:18" x14ac:dyDescent="0.25">
      <c r="A56" s="105">
        <v>40</v>
      </c>
      <c r="B56" s="109"/>
      <c r="D56" s="172"/>
      <c r="M56" s="217"/>
      <c r="N56" t="str">
        <f>IF(Anmeldeformular!$C35="","",Anmeldeformular!$B35)</f>
        <v/>
      </c>
      <c r="O56" s="219">
        <v>26</v>
      </c>
      <c r="R56" s="173"/>
    </row>
    <row r="57" spans="1:18" x14ac:dyDescent="0.25">
      <c r="A57" s="105">
        <v>41</v>
      </c>
      <c r="B57" s="109"/>
      <c r="D57" s="172"/>
      <c r="M57" s="217"/>
      <c r="N57" t="str">
        <f>IF(Anmeldeformular!$C36="","",Anmeldeformular!$B36)</f>
        <v/>
      </c>
      <c r="O57" s="219">
        <v>27</v>
      </c>
      <c r="R57" s="173"/>
    </row>
    <row r="58" spans="1:18" x14ac:dyDescent="0.25">
      <c r="A58" s="105">
        <v>42</v>
      </c>
      <c r="B58" s="109"/>
      <c r="D58" s="172"/>
      <c r="M58" s="217"/>
      <c r="N58" t="str">
        <f>IF(Anmeldeformular!$C37="","",Anmeldeformular!$B37)</f>
        <v/>
      </c>
      <c r="O58" s="219">
        <v>28</v>
      </c>
      <c r="R58" s="173"/>
    </row>
    <row r="59" spans="1:18" x14ac:dyDescent="0.25">
      <c r="A59" s="105">
        <v>43</v>
      </c>
      <c r="B59" s="109"/>
      <c r="D59" s="172"/>
      <c r="M59" s="217"/>
      <c r="N59" t="str">
        <f>IF(Anmeldeformular!$C38="","",Anmeldeformular!$B38)</f>
        <v/>
      </c>
      <c r="O59" s="219">
        <v>29</v>
      </c>
      <c r="R59" s="173"/>
    </row>
    <row r="60" spans="1:18" x14ac:dyDescent="0.25">
      <c r="A60" s="105">
        <v>44</v>
      </c>
      <c r="B60" s="109"/>
      <c r="D60" s="172"/>
      <c r="M60" s="217"/>
      <c r="N60" t="str">
        <f>IF(Anmeldeformular!$C39="","",Anmeldeformular!$B39)</f>
        <v/>
      </c>
      <c r="O60" s="219">
        <v>30</v>
      </c>
      <c r="R60" s="173"/>
    </row>
    <row r="61" spans="1:18" x14ac:dyDescent="0.25">
      <c r="A61" s="105">
        <v>45</v>
      </c>
      <c r="B61" s="109"/>
      <c r="D61" s="172"/>
      <c r="M61" s="217"/>
      <c r="N61" t="str">
        <f>IF(Anmeldeformular!$C40="","",Anmeldeformular!$B40)</f>
        <v/>
      </c>
      <c r="O61" s="219">
        <v>31</v>
      </c>
      <c r="R61" s="173"/>
    </row>
    <row r="62" spans="1:18" x14ac:dyDescent="0.25">
      <c r="A62" s="105">
        <v>46</v>
      </c>
      <c r="B62" s="109"/>
      <c r="D62" s="172"/>
      <c r="M62" s="217"/>
      <c r="N62" t="str">
        <f>IF(Anmeldeformular!$C41="","",Anmeldeformular!$B41)</f>
        <v/>
      </c>
      <c r="O62" s="219">
        <v>32</v>
      </c>
      <c r="R62" s="173"/>
    </row>
    <row r="63" spans="1:18" x14ac:dyDescent="0.25">
      <c r="A63" s="105">
        <v>47</v>
      </c>
      <c r="B63" s="109"/>
      <c r="D63" s="172"/>
      <c r="M63" s="217"/>
      <c r="N63" t="str">
        <f>IF(Anmeldeformular!$C42="","",Anmeldeformular!$B42)</f>
        <v/>
      </c>
      <c r="O63" s="219">
        <v>33</v>
      </c>
      <c r="R63" s="173"/>
    </row>
    <row r="64" spans="1:18" x14ac:dyDescent="0.25">
      <c r="A64" s="105">
        <v>48</v>
      </c>
      <c r="B64" s="109"/>
      <c r="D64" s="172"/>
      <c r="M64" s="217"/>
      <c r="N64" t="str">
        <f>IF(Anmeldeformular!$C43="","",Anmeldeformular!$B43)</f>
        <v/>
      </c>
      <c r="O64" s="219">
        <v>34</v>
      </c>
      <c r="R64" s="173"/>
    </row>
    <row r="65" spans="1:18" x14ac:dyDescent="0.25">
      <c r="A65" s="105">
        <v>49</v>
      </c>
      <c r="B65" s="109"/>
      <c r="D65" s="172"/>
      <c r="M65" s="217"/>
      <c r="N65" t="str">
        <f>IF(Anmeldeformular!$C44="","",Anmeldeformular!$B44)</f>
        <v/>
      </c>
      <c r="O65" s="219">
        <v>35</v>
      </c>
      <c r="R65" s="173"/>
    </row>
    <row r="66" spans="1:18" x14ac:dyDescent="0.25">
      <c r="A66" s="105">
        <v>50</v>
      </c>
      <c r="B66" s="109"/>
      <c r="D66" s="172"/>
      <c r="M66" s="217"/>
      <c r="N66" t="str">
        <f>IF(Anmeldeformular!$C45="","",Anmeldeformular!$B45)</f>
        <v/>
      </c>
      <c r="O66" s="219">
        <v>36</v>
      </c>
      <c r="R66" s="173"/>
    </row>
    <row r="67" spans="1:18" x14ac:dyDescent="0.25">
      <c r="A67" s="105">
        <v>51</v>
      </c>
      <c r="B67" s="109"/>
      <c r="D67" s="172"/>
      <c r="M67" s="217"/>
      <c r="N67" t="str">
        <f>IF(Anmeldeformular!$C46="","",Anmeldeformular!$B46)</f>
        <v/>
      </c>
      <c r="O67" s="219">
        <v>37</v>
      </c>
      <c r="R67" s="173"/>
    </row>
    <row r="68" spans="1:18" x14ac:dyDescent="0.25">
      <c r="A68" s="105">
        <v>52</v>
      </c>
      <c r="B68" s="109"/>
      <c r="D68" s="172"/>
      <c r="M68" s="217"/>
      <c r="N68" t="str">
        <f>IF(Anmeldeformular!$C47="","",Anmeldeformular!$B47)</f>
        <v/>
      </c>
      <c r="O68" s="219">
        <v>38</v>
      </c>
      <c r="R68" s="173"/>
    </row>
    <row r="69" spans="1:18" x14ac:dyDescent="0.25">
      <c r="A69" s="105">
        <v>53</v>
      </c>
      <c r="B69" s="109"/>
      <c r="D69" s="172"/>
      <c r="M69" s="217"/>
      <c r="N69" t="str">
        <f>IF(Anmeldeformular!$C48="","",Anmeldeformular!$B48)</f>
        <v/>
      </c>
      <c r="O69" s="219">
        <v>39</v>
      </c>
      <c r="R69" s="173"/>
    </row>
    <row r="70" spans="1:18" x14ac:dyDescent="0.25">
      <c r="A70" s="105">
        <v>54</v>
      </c>
      <c r="B70" s="109"/>
      <c r="D70" s="172"/>
      <c r="M70" s="217"/>
      <c r="N70" t="str">
        <f>IF(Anmeldeformular!$C49="","",Anmeldeformular!$B49)</f>
        <v/>
      </c>
      <c r="O70" s="219">
        <v>40</v>
      </c>
      <c r="R70" s="173"/>
    </row>
    <row r="71" spans="1:18" x14ac:dyDescent="0.25">
      <c r="A71" s="105">
        <v>55</v>
      </c>
      <c r="B71" s="109"/>
      <c r="D71" s="172"/>
      <c r="M71" s="217"/>
      <c r="N71" t="str">
        <f>IF(Anmeldeformular!$C50="","",Anmeldeformular!$B50)</f>
        <v/>
      </c>
      <c r="O71" s="219">
        <v>41</v>
      </c>
      <c r="R71" s="173"/>
    </row>
    <row r="72" spans="1:18" x14ac:dyDescent="0.25">
      <c r="A72" s="105">
        <v>56</v>
      </c>
      <c r="B72" s="109"/>
      <c r="D72" s="172"/>
      <c r="M72" s="217"/>
      <c r="N72" t="str">
        <f>IF(Anmeldeformular!$C51="","",Anmeldeformular!$B51)</f>
        <v/>
      </c>
      <c r="O72" s="219">
        <v>42</v>
      </c>
      <c r="R72" s="173"/>
    </row>
    <row r="73" spans="1:18" x14ac:dyDescent="0.25">
      <c r="A73" s="105">
        <v>57</v>
      </c>
      <c r="B73" s="109"/>
      <c r="D73" s="172"/>
      <c r="M73" s="217"/>
      <c r="N73" t="str">
        <f>IF(Anmeldeformular!$C52="","",Anmeldeformular!$B52)</f>
        <v/>
      </c>
      <c r="O73" s="219">
        <v>43</v>
      </c>
      <c r="R73" s="173"/>
    </row>
    <row r="74" spans="1:18" x14ac:dyDescent="0.25">
      <c r="A74" s="105">
        <v>58</v>
      </c>
      <c r="B74" s="109"/>
      <c r="D74" s="172"/>
      <c r="M74" s="217"/>
      <c r="N74" t="str">
        <f>IF(Anmeldeformular!$C53="","",Anmeldeformular!$B53)</f>
        <v/>
      </c>
      <c r="O74" s="219">
        <v>44</v>
      </c>
      <c r="R74" s="173"/>
    </row>
    <row r="75" spans="1:18" x14ac:dyDescent="0.25">
      <c r="A75" s="105">
        <v>59</v>
      </c>
      <c r="B75" s="109"/>
      <c r="D75" s="172"/>
      <c r="M75" s="217"/>
      <c r="N75" t="str">
        <f>IF(Anmeldeformular!$C54="","",Anmeldeformular!$B54)</f>
        <v/>
      </c>
      <c r="O75" s="219">
        <v>45</v>
      </c>
      <c r="R75" s="173"/>
    </row>
    <row r="76" spans="1:18" x14ac:dyDescent="0.25">
      <c r="A76" s="105">
        <v>60</v>
      </c>
      <c r="B76" s="109"/>
      <c r="D76" s="172"/>
      <c r="M76" s="217"/>
      <c r="N76" t="str">
        <f>IF(Anmeldeformular!$C55="","",Anmeldeformular!$B55)</f>
        <v/>
      </c>
      <c r="O76" s="219">
        <v>46</v>
      </c>
      <c r="R76" s="173"/>
    </row>
    <row r="77" spans="1:18" x14ac:dyDescent="0.25">
      <c r="A77" s="105">
        <v>61</v>
      </c>
      <c r="B77" s="109"/>
      <c r="D77" s="172"/>
      <c r="M77" s="217"/>
      <c r="N77" t="str">
        <f>IF(Anmeldeformular!$C56="","",Anmeldeformular!$B56)</f>
        <v/>
      </c>
      <c r="O77" s="219">
        <v>47</v>
      </c>
      <c r="R77" s="173"/>
    </row>
    <row r="78" spans="1:18" x14ac:dyDescent="0.25">
      <c r="A78" s="105">
        <v>62</v>
      </c>
      <c r="B78" s="109"/>
      <c r="D78" s="172"/>
      <c r="M78" s="217"/>
      <c r="N78" t="str">
        <f>IF(Anmeldeformular!$C57="","",Anmeldeformular!$B57)</f>
        <v/>
      </c>
      <c r="O78" s="219">
        <v>48</v>
      </c>
      <c r="R78" s="173"/>
    </row>
    <row r="79" spans="1:18" x14ac:dyDescent="0.25">
      <c r="A79" s="105">
        <v>63</v>
      </c>
      <c r="B79" s="109"/>
      <c r="D79" s="172"/>
      <c r="M79" s="217"/>
      <c r="N79" t="str">
        <f>IF(Anmeldeformular!$C58="","",Anmeldeformular!$B58)</f>
        <v/>
      </c>
      <c r="O79" s="219">
        <v>49</v>
      </c>
      <c r="R79" s="173"/>
    </row>
    <row r="80" spans="1:18" x14ac:dyDescent="0.25">
      <c r="A80" s="105">
        <v>64</v>
      </c>
      <c r="B80" s="109"/>
      <c r="D80" s="172"/>
      <c r="M80" s="217"/>
      <c r="N80" t="str">
        <f>IF(Anmeldeformular!$C59="","",Anmeldeformular!$B59)</f>
        <v/>
      </c>
      <c r="O80" s="219">
        <v>50</v>
      </c>
      <c r="R80" s="173"/>
    </row>
    <row r="81" spans="1:18" x14ac:dyDescent="0.25">
      <c r="A81" s="105">
        <v>65</v>
      </c>
      <c r="B81" s="109"/>
      <c r="D81" s="172"/>
      <c r="M81" s="217"/>
      <c r="N81" t="str">
        <f>IF(Anmeldeformular!$C60="","",Anmeldeformular!$B60)</f>
        <v/>
      </c>
      <c r="O81" s="219">
        <v>51</v>
      </c>
      <c r="R81" s="173"/>
    </row>
    <row r="82" spans="1:18" x14ac:dyDescent="0.25">
      <c r="A82" s="105">
        <v>66</v>
      </c>
      <c r="B82" s="109"/>
      <c r="D82" s="172"/>
      <c r="M82" s="217"/>
      <c r="N82" t="str">
        <f>IF(Anmeldeformular!$C61="","",Anmeldeformular!$B61)</f>
        <v/>
      </c>
      <c r="O82" s="219">
        <v>52</v>
      </c>
      <c r="R82" s="173"/>
    </row>
    <row r="83" spans="1:18" x14ac:dyDescent="0.25">
      <c r="A83" s="105">
        <v>67</v>
      </c>
      <c r="B83" s="109"/>
      <c r="D83" s="172"/>
      <c r="M83" s="217"/>
      <c r="N83" t="str">
        <f>IF(Anmeldeformular!$C62="","",Anmeldeformular!$B62)</f>
        <v/>
      </c>
      <c r="O83" s="219">
        <v>53</v>
      </c>
      <c r="R83" s="173"/>
    </row>
    <row r="84" spans="1:18" x14ac:dyDescent="0.25">
      <c r="A84" s="105">
        <v>68</v>
      </c>
      <c r="B84" s="109"/>
      <c r="D84" s="172"/>
      <c r="M84" s="217"/>
      <c r="N84" t="str">
        <f>IF(Anmeldeformular!$C63="","",Anmeldeformular!$B63)</f>
        <v/>
      </c>
      <c r="O84" s="219">
        <v>54</v>
      </c>
      <c r="R84" s="173"/>
    </row>
    <row r="85" spans="1:18" x14ac:dyDescent="0.25">
      <c r="A85" s="105">
        <v>69</v>
      </c>
      <c r="B85" s="109"/>
      <c r="D85" s="172"/>
      <c r="M85" s="217"/>
      <c r="N85" t="str">
        <f>IF(Anmeldeformular!$C64="","",Anmeldeformular!$B64)</f>
        <v/>
      </c>
      <c r="O85" s="219">
        <v>55</v>
      </c>
      <c r="R85" s="173"/>
    </row>
    <row r="86" spans="1:18" ht="15.75" thickBot="1" x14ac:dyDescent="0.3">
      <c r="A86" s="105">
        <v>70</v>
      </c>
      <c r="B86" s="109"/>
      <c r="D86" s="172"/>
      <c r="F86" s="177"/>
      <c r="H86" s="177"/>
      <c r="M86" s="217"/>
      <c r="N86" t="str">
        <f>IF(Anmeldeformular!$C65="","",Anmeldeformular!$B65)</f>
        <v/>
      </c>
      <c r="O86" s="219">
        <v>56</v>
      </c>
      <c r="R86" s="173"/>
    </row>
    <row r="87" spans="1:18" x14ac:dyDescent="0.25">
      <c r="A87" s="105">
        <v>71</v>
      </c>
      <c r="B87" s="109"/>
      <c r="M87" s="217"/>
      <c r="N87" t="str">
        <f>IF(Anmeldeformular!$C66="","",Anmeldeformular!$B66)</f>
        <v/>
      </c>
      <c r="O87" s="219">
        <v>57</v>
      </c>
      <c r="R87" s="173"/>
    </row>
    <row r="88" spans="1:18" x14ac:dyDescent="0.25">
      <c r="A88" s="105">
        <v>72</v>
      </c>
      <c r="B88" s="109"/>
      <c r="M88" s="217"/>
      <c r="N88" t="str">
        <f>IF(Anmeldeformular!$C67="","",Anmeldeformular!$B67)</f>
        <v/>
      </c>
      <c r="O88" s="219">
        <v>58</v>
      </c>
      <c r="R88" s="173"/>
    </row>
    <row r="89" spans="1:18" x14ac:dyDescent="0.25">
      <c r="A89" s="105">
        <v>73</v>
      </c>
      <c r="B89" s="109"/>
      <c r="M89" s="217"/>
      <c r="N89" t="str">
        <f>IF(Anmeldeformular!$C68="","",Anmeldeformular!$B68)</f>
        <v/>
      </c>
      <c r="O89" s="219">
        <v>59</v>
      </c>
      <c r="R89" s="173"/>
    </row>
    <row r="90" spans="1:18" x14ac:dyDescent="0.25">
      <c r="A90" s="105">
        <v>74</v>
      </c>
      <c r="B90" s="109"/>
      <c r="M90" s="217"/>
      <c r="N90" t="str">
        <f>IF(Anmeldeformular!$C69="","",Anmeldeformular!$B69)</f>
        <v/>
      </c>
      <c r="O90" s="219">
        <v>60</v>
      </c>
      <c r="R90" s="173"/>
    </row>
    <row r="91" spans="1:18" x14ac:dyDescent="0.25">
      <c r="A91" s="105">
        <v>75</v>
      </c>
      <c r="B91" s="109"/>
      <c r="M91" s="217"/>
      <c r="N91" t="str">
        <f>IF(Anmeldeformular!$C70="","",Anmeldeformular!$B70)</f>
        <v/>
      </c>
      <c r="O91" s="219">
        <v>61</v>
      </c>
      <c r="R91" s="173"/>
    </row>
    <row r="92" spans="1:18" x14ac:dyDescent="0.25">
      <c r="A92" s="105">
        <v>76</v>
      </c>
      <c r="B92" s="109"/>
      <c r="M92" s="217"/>
      <c r="N92" t="str">
        <f>IF(Anmeldeformular!$C71="","",Anmeldeformular!$B71)</f>
        <v/>
      </c>
      <c r="O92" s="219">
        <v>62</v>
      </c>
      <c r="R92" s="173"/>
    </row>
    <row r="93" spans="1:18" x14ac:dyDescent="0.25">
      <c r="A93" s="105">
        <v>77</v>
      </c>
      <c r="B93" s="109"/>
      <c r="M93" s="217"/>
      <c r="N93" t="str">
        <f>IF(Anmeldeformular!$C72="","",Anmeldeformular!$B72)</f>
        <v/>
      </c>
      <c r="O93" s="219">
        <v>63</v>
      </c>
      <c r="R93" s="173"/>
    </row>
    <row r="94" spans="1:18" x14ac:dyDescent="0.25">
      <c r="A94" s="105">
        <v>78</v>
      </c>
      <c r="B94" s="109"/>
      <c r="M94" s="217"/>
      <c r="N94" t="str">
        <f>IF(Anmeldeformular!$C73="","",Anmeldeformular!$B73)</f>
        <v/>
      </c>
      <c r="O94" s="219">
        <v>64</v>
      </c>
      <c r="R94" s="173"/>
    </row>
    <row r="95" spans="1:18" x14ac:dyDescent="0.25">
      <c r="A95" s="105">
        <v>79</v>
      </c>
      <c r="B95" s="109"/>
      <c r="M95" s="217"/>
      <c r="N95" t="str">
        <f>IF(Anmeldeformular!$C74="","",Anmeldeformular!$B74)</f>
        <v/>
      </c>
      <c r="O95" s="219">
        <v>65</v>
      </c>
      <c r="R95" s="173"/>
    </row>
    <row r="96" spans="1:18" x14ac:dyDescent="0.25">
      <c r="A96" s="105">
        <v>80</v>
      </c>
      <c r="B96" s="109"/>
      <c r="M96" s="217"/>
      <c r="N96" t="str">
        <f>IF(Anmeldeformular!$C75="","",Anmeldeformular!$B75)</f>
        <v/>
      </c>
      <c r="O96" s="219">
        <v>66</v>
      </c>
      <c r="R96" s="173"/>
    </row>
    <row r="97" spans="1:18" x14ac:dyDescent="0.25">
      <c r="A97" s="105">
        <v>81</v>
      </c>
      <c r="B97" s="109"/>
      <c r="M97" s="217"/>
      <c r="N97" t="str">
        <f>IF(Anmeldeformular!$C76="","",Anmeldeformular!$B76)</f>
        <v/>
      </c>
      <c r="O97" s="219">
        <v>67</v>
      </c>
      <c r="R97" s="173"/>
    </row>
    <row r="98" spans="1:18" x14ac:dyDescent="0.25">
      <c r="A98" s="105">
        <v>82</v>
      </c>
      <c r="B98" s="109"/>
      <c r="M98" s="217"/>
      <c r="N98" t="str">
        <f>IF(Anmeldeformular!$C77="","",Anmeldeformular!$B77)</f>
        <v/>
      </c>
      <c r="O98" s="219">
        <v>68</v>
      </c>
      <c r="R98" s="173"/>
    </row>
    <row r="99" spans="1:18" x14ac:dyDescent="0.25">
      <c r="A99" s="105">
        <v>83</v>
      </c>
      <c r="B99" s="109"/>
      <c r="M99" s="217"/>
      <c r="N99" t="str">
        <f>IF(Anmeldeformular!$C78="","",Anmeldeformular!$B78)</f>
        <v/>
      </c>
      <c r="O99" s="219">
        <v>69</v>
      </c>
      <c r="R99" s="173"/>
    </row>
    <row r="100" spans="1:18" x14ac:dyDescent="0.25">
      <c r="A100" s="105">
        <v>84</v>
      </c>
      <c r="B100" s="109"/>
      <c r="M100" s="217"/>
      <c r="N100" t="str">
        <f>IF(Anmeldeformular!$C79="","",Anmeldeformular!$B79)</f>
        <v/>
      </c>
      <c r="O100" s="219">
        <v>70</v>
      </c>
      <c r="R100" s="173"/>
    </row>
    <row r="101" spans="1:18" x14ac:dyDescent="0.25">
      <c r="A101" s="105">
        <v>85</v>
      </c>
      <c r="B101" s="109"/>
      <c r="M101" s="217"/>
      <c r="N101" t="str">
        <f>IF(Anmeldeformular!$C80="","",Anmeldeformular!$B80)</f>
        <v/>
      </c>
      <c r="O101" s="219">
        <v>71</v>
      </c>
      <c r="R101" s="173"/>
    </row>
    <row r="102" spans="1:18" x14ac:dyDescent="0.25">
      <c r="A102" s="105">
        <v>86</v>
      </c>
      <c r="B102" s="109"/>
      <c r="M102" s="217"/>
      <c r="N102" t="str">
        <f>IF(Anmeldeformular!$C81="","",Anmeldeformular!$B81)</f>
        <v/>
      </c>
      <c r="O102" s="219">
        <v>72</v>
      </c>
      <c r="R102" s="173"/>
    </row>
    <row r="103" spans="1:18" x14ac:dyDescent="0.25">
      <c r="A103" s="105">
        <v>87</v>
      </c>
      <c r="B103" s="109"/>
      <c r="M103" s="217"/>
      <c r="N103" t="str">
        <f>IF(Anmeldeformular!$C82="","",Anmeldeformular!$B82)</f>
        <v/>
      </c>
      <c r="O103" s="219">
        <v>73</v>
      </c>
      <c r="R103" s="173"/>
    </row>
    <row r="104" spans="1:18" x14ac:dyDescent="0.25">
      <c r="A104" s="105">
        <v>88</v>
      </c>
      <c r="B104" s="109"/>
      <c r="M104" s="217"/>
      <c r="N104" t="str">
        <f>IF(Anmeldeformular!$C83="","",Anmeldeformular!$B83)</f>
        <v/>
      </c>
      <c r="O104" s="219">
        <v>74</v>
      </c>
      <c r="R104" s="173"/>
    </row>
    <row r="105" spans="1:18" x14ac:dyDescent="0.25">
      <c r="A105" s="105">
        <v>89</v>
      </c>
      <c r="B105" s="109"/>
      <c r="M105" s="217"/>
      <c r="N105" t="str">
        <f>IF(Anmeldeformular!$C84="","",Anmeldeformular!$B84)</f>
        <v/>
      </c>
      <c r="O105" s="219">
        <v>75</v>
      </c>
      <c r="R105" s="173"/>
    </row>
    <row r="106" spans="1:18" x14ac:dyDescent="0.25">
      <c r="A106" s="105">
        <v>90</v>
      </c>
      <c r="B106" s="109"/>
      <c r="M106" s="217"/>
      <c r="N106" t="str">
        <f>IF(Anmeldeformular!$C85="","",Anmeldeformular!$B85)</f>
        <v/>
      </c>
      <c r="O106" s="219">
        <v>76</v>
      </c>
      <c r="R106" s="173"/>
    </row>
    <row r="107" spans="1:18" x14ac:dyDescent="0.25">
      <c r="A107" s="105">
        <v>91</v>
      </c>
      <c r="B107" s="109"/>
      <c r="M107" s="217"/>
      <c r="N107" t="str">
        <f>IF(Anmeldeformular!$C86="","",Anmeldeformular!$B86)</f>
        <v/>
      </c>
      <c r="O107" s="219">
        <v>77</v>
      </c>
      <c r="R107" s="173"/>
    </row>
    <row r="108" spans="1:18" x14ac:dyDescent="0.25">
      <c r="A108" s="105">
        <v>92</v>
      </c>
      <c r="B108" s="109"/>
      <c r="M108" s="217"/>
      <c r="N108" t="str">
        <f>IF(Anmeldeformular!$C87="","",Anmeldeformular!$B87)</f>
        <v/>
      </c>
      <c r="O108" s="219">
        <v>78</v>
      </c>
      <c r="R108" s="173"/>
    </row>
    <row r="109" spans="1:18" x14ac:dyDescent="0.25">
      <c r="A109" s="105">
        <v>93</v>
      </c>
      <c r="B109" s="109"/>
      <c r="M109" s="217"/>
      <c r="N109" t="str">
        <f>IF(Anmeldeformular!$C88="","",Anmeldeformular!$B88)</f>
        <v/>
      </c>
      <c r="O109" s="219">
        <v>79</v>
      </c>
      <c r="R109" s="173"/>
    </row>
    <row r="110" spans="1:18" x14ac:dyDescent="0.25">
      <c r="A110" s="105">
        <v>94</v>
      </c>
      <c r="B110" s="109"/>
      <c r="M110" s="217"/>
      <c r="N110" t="str">
        <f>IF(Anmeldeformular!$C89="","",Anmeldeformular!$B89)</f>
        <v/>
      </c>
      <c r="O110" s="219">
        <v>80</v>
      </c>
      <c r="R110" s="173"/>
    </row>
    <row r="111" spans="1:18" x14ac:dyDescent="0.25">
      <c r="A111" s="105">
        <v>95</v>
      </c>
      <c r="B111" s="109"/>
      <c r="M111" s="217"/>
      <c r="N111" t="str">
        <f>IF(Anmeldeformular!$C90="","",Anmeldeformular!$B90)</f>
        <v/>
      </c>
      <c r="O111" s="219">
        <v>81</v>
      </c>
      <c r="R111" s="173"/>
    </row>
    <row r="112" spans="1:18" x14ac:dyDescent="0.25">
      <c r="A112" s="105">
        <v>96</v>
      </c>
      <c r="B112" s="109"/>
      <c r="M112" s="217"/>
      <c r="N112" t="str">
        <f>IF(Anmeldeformular!$C91="","",Anmeldeformular!$B91)</f>
        <v/>
      </c>
      <c r="O112" s="219">
        <v>82</v>
      </c>
      <c r="R112" s="173"/>
    </row>
    <row r="113" spans="1:18" x14ac:dyDescent="0.25">
      <c r="A113" s="105">
        <v>97</v>
      </c>
      <c r="B113" s="109"/>
      <c r="M113" s="217"/>
      <c r="N113" t="str">
        <f>IF(Anmeldeformular!$C92="","",Anmeldeformular!$B92)</f>
        <v/>
      </c>
      <c r="O113" s="219">
        <v>83</v>
      </c>
      <c r="R113" s="173"/>
    </row>
    <row r="114" spans="1:18" x14ac:dyDescent="0.25">
      <c r="A114" s="105">
        <v>98</v>
      </c>
      <c r="B114" s="109"/>
      <c r="M114" s="217"/>
      <c r="N114" t="str">
        <f>IF(Anmeldeformular!$C93="","",Anmeldeformular!$B93)</f>
        <v/>
      </c>
      <c r="O114" s="219">
        <v>84</v>
      </c>
      <c r="R114" s="173"/>
    </row>
    <row r="115" spans="1:18" x14ac:dyDescent="0.25">
      <c r="A115" s="105">
        <v>99</v>
      </c>
      <c r="B115" s="109"/>
      <c r="M115" s="217"/>
      <c r="N115" t="str">
        <f>IF(Anmeldeformular!$C94="","",Anmeldeformular!$B94)</f>
        <v/>
      </c>
      <c r="O115" s="219">
        <v>85</v>
      </c>
      <c r="R115" s="173"/>
    </row>
    <row r="116" spans="1:18" ht="15.75" thickBot="1" x14ac:dyDescent="0.3">
      <c r="A116" s="107">
        <v>100</v>
      </c>
      <c r="B116" s="110"/>
      <c r="G116" s="177"/>
      <c r="I116" s="177"/>
      <c r="J116" s="177"/>
      <c r="K116" s="177"/>
      <c r="L116" s="177"/>
      <c r="M116" s="218"/>
      <c r="N116" t="str">
        <f>IF(Anmeldeformular!$C95="","",Anmeldeformular!$B95)</f>
        <v/>
      </c>
      <c r="O116" s="219">
        <v>86</v>
      </c>
      <c r="P116" s="177"/>
      <c r="Q116" s="177"/>
      <c r="R116" s="178"/>
    </row>
    <row r="117" spans="1:18" ht="15.75" thickTop="1" x14ac:dyDescent="0.25">
      <c r="M117" s="217"/>
      <c r="N117" t="str">
        <f>IF(Anmeldeformular!$C96="","",Anmeldeformular!$B96)</f>
        <v/>
      </c>
      <c r="O117" s="219">
        <v>87</v>
      </c>
    </row>
    <row r="118" spans="1:18" x14ac:dyDescent="0.25">
      <c r="M118" s="217"/>
      <c r="N118" t="str">
        <f>IF(Anmeldeformular!$C97="","",Anmeldeformular!$B97)</f>
        <v/>
      </c>
      <c r="O118" s="219">
        <v>88</v>
      </c>
    </row>
    <row r="119" spans="1:18" x14ac:dyDescent="0.25">
      <c r="M119" s="217"/>
      <c r="N119" t="str">
        <f>IF(Anmeldeformular!$C98="","",Anmeldeformular!$B98)</f>
        <v/>
      </c>
      <c r="O119" s="219">
        <v>89</v>
      </c>
    </row>
    <row r="120" spans="1:18" x14ac:dyDescent="0.25">
      <c r="M120" s="217"/>
      <c r="N120" t="str">
        <f>IF(Anmeldeformular!$C99="","",Anmeldeformular!$B99)</f>
        <v/>
      </c>
      <c r="O120" s="219">
        <v>90</v>
      </c>
    </row>
    <row r="121" spans="1:18" x14ac:dyDescent="0.25">
      <c r="M121" s="217"/>
      <c r="N121" t="str">
        <f>IF(Anmeldeformular!$C100="","",Anmeldeformular!$B100)</f>
        <v/>
      </c>
      <c r="O121" s="219">
        <v>91</v>
      </c>
    </row>
    <row r="122" spans="1:18" x14ac:dyDescent="0.25">
      <c r="M122" s="217"/>
      <c r="N122" t="str">
        <f>IF(Anmeldeformular!$C101="","",Anmeldeformular!$B101)</f>
        <v/>
      </c>
      <c r="O122" s="219">
        <v>92</v>
      </c>
    </row>
    <row r="123" spans="1:18" x14ac:dyDescent="0.25">
      <c r="M123" s="217"/>
      <c r="N123" t="str">
        <f>IF(Anmeldeformular!$C102="","",Anmeldeformular!$B102)</f>
        <v/>
      </c>
      <c r="O123" s="219">
        <v>93</v>
      </c>
    </row>
    <row r="124" spans="1:18" x14ac:dyDescent="0.25">
      <c r="M124" s="217"/>
      <c r="N124" t="str">
        <f>IF(Anmeldeformular!$C103="","",Anmeldeformular!$B103)</f>
        <v/>
      </c>
      <c r="O124" s="219">
        <v>94</v>
      </c>
    </row>
    <row r="125" spans="1:18" x14ac:dyDescent="0.25">
      <c r="M125" s="217"/>
      <c r="N125" t="str">
        <f>IF(Anmeldeformular!$C104="","",Anmeldeformular!$B104)</f>
        <v/>
      </c>
      <c r="O125" s="219">
        <v>95</v>
      </c>
    </row>
    <row r="126" spans="1:18" x14ac:dyDescent="0.25">
      <c r="M126" s="217"/>
      <c r="N126" t="str">
        <f>IF(Anmeldeformular!$C105="","",Anmeldeformular!$B105)</f>
        <v/>
      </c>
      <c r="O126" s="219">
        <v>96</v>
      </c>
    </row>
    <row r="127" spans="1:18" x14ac:dyDescent="0.25">
      <c r="M127" s="217"/>
      <c r="N127" t="str">
        <f>IF(Anmeldeformular!$C106="","",Anmeldeformular!$B106)</f>
        <v/>
      </c>
      <c r="O127" s="219">
        <v>97</v>
      </c>
    </row>
    <row r="128" spans="1:18" x14ac:dyDescent="0.25">
      <c r="M128" s="217"/>
      <c r="N128" t="str">
        <f>IF(Anmeldeformular!$C107="","",Anmeldeformular!$B107)</f>
        <v/>
      </c>
      <c r="O128" s="219">
        <v>98</v>
      </c>
    </row>
    <row r="129" spans="13:15" x14ac:dyDescent="0.25">
      <c r="M129" s="217"/>
      <c r="N129" t="str">
        <f>IF(Anmeldeformular!$C108="","",Anmeldeformular!$B108)</f>
        <v/>
      </c>
      <c r="O129" s="219">
        <v>99</v>
      </c>
    </row>
    <row r="130" spans="13:15" ht="15.75" thickBot="1" x14ac:dyDescent="0.3">
      <c r="M130" s="217"/>
      <c r="N130" t="str">
        <f>IF(Anmeldeformular!$C109="","",Anmeldeformular!$B109)</f>
        <v/>
      </c>
      <c r="O130" s="219">
        <v>100</v>
      </c>
    </row>
    <row r="131" spans="13:15" ht="15.75" thickTop="1" x14ac:dyDescent="0.25">
      <c r="N131" s="215"/>
      <c r="O131" s="215"/>
    </row>
  </sheetData>
  <mergeCells count="13">
    <mergeCell ref="D29:R29"/>
    <mergeCell ref="D30:E30"/>
    <mergeCell ref="G30:H30"/>
    <mergeCell ref="J30:K30"/>
    <mergeCell ref="N30:O30"/>
    <mergeCell ref="F1:L1"/>
    <mergeCell ref="N1:O1"/>
    <mergeCell ref="A16:B16"/>
    <mergeCell ref="A2:B2"/>
    <mergeCell ref="A1:D1"/>
    <mergeCell ref="C2:D2"/>
    <mergeCell ref="A5:B5"/>
    <mergeCell ref="A8:B8"/>
  </mergeCells>
  <phoneticPr fontId="4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allg. Daten</vt:lpstr>
      <vt:lpstr>Anmeldeformular</vt:lpstr>
      <vt:lpstr>Jury</vt:lpstr>
      <vt:lpstr>Einzelkür</vt:lpstr>
      <vt:lpstr>Paarkür</vt:lpstr>
      <vt:lpstr>Kleingruppen</vt:lpstr>
      <vt:lpstr>Großgruppen</vt:lpstr>
      <vt:lpstr>Zusammenfassung</vt:lpstr>
      <vt:lpstr>Datenabgleich</vt:lpstr>
      <vt:lpstr>Berechnungen</vt:lpstr>
      <vt:lpstr>Übernahme_Anmeldung</vt:lpstr>
      <vt:lpstr>Übernahme_Jury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Benny</dc:creator>
  <cp:lastModifiedBy>Fischer, Benjamin</cp:lastModifiedBy>
  <dcterms:created xsi:type="dcterms:W3CDTF">2023-04-09T12:18:31Z</dcterms:created>
  <dcterms:modified xsi:type="dcterms:W3CDTF">2026-01-12T14:30:05Z</dcterms:modified>
</cp:coreProperties>
</file>